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№1" sheetId="1" r:id="rId1"/>
    <sheet name="приложение №2" sheetId="2" r:id="rId2"/>
  </sheets>
  <definedNames/>
  <calcPr fullCalcOnLoad="1"/>
</workbook>
</file>

<file path=xl/sharedStrings.xml><?xml version="1.0" encoding="utf-8"?>
<sst xmlns="http://schemas.openxmlformats.org/spreadsheetml/2006/main" count="343" uniqueCount="170">
  <si>
    <t>№ п/п</t>
  </si>
  <si>
    <t>Адрес объекта</t>
  </si>
  <si>
    <t>Объем работ, км</t>
  </si>
  <si>
    <t>Общая стоимость, тыс. руб.</t>
  </si>
  <si>
    <t>Источник финансирования (местный, областной бюджет)</t>
  </si>
  <si>
    <t>Проектирование, тыс. руб.</t>
  </si>
  <si>
    <t>Ремонт</t>
  </si>
  <si>
    <t>Капитальный ремонт</t>
  </si>
  <si>
    <t>Реконструкция</t>
  </si>
  <si>
    <t>тыс.руб.</t>
  </si>
  <si>
    <t>с.Байкалово</t>
  </si>
  <si>
    <t>местный</t>
  </si>
  <si>
    <t>областной</t>
  </si>
  <si>
    <t>местных</t>
  </si>
  <si>
    <t>ул.Новая</t>
  </si>
  <si>
    <t xml:space="preserve">ул.Кузнецова </t>
  </si>
  <si>
    <t>итого: 6,55</t>
  </si>
  <si>
    <t>-  р.</t>
  </si>
  <si>
    <t>1 312,00</t>
  </si>
  <si>
    <t>-р</t>
  </si>
  <si>
    <t>8</t>
  </si>
  <si>
    <t>ул.Мира</t>
  </si>
  <si>
    <t>0,667</t>
  </si>
  <si>
    <t>9</t>
  </si>
  <si>
    <t>ул.Свердлова</t>
  </si>
  <si>
    <t>0,56</t>
  </si>
  <si>
    <t>-р.</t>
  </si>
  <si>
    <t>10</t>
  </si>
  <si>
    <t>ул.Набережная</t>
  </si>
  <si>
    <t>1,8</t>
  </si>
  <si>
    <t>11</t>
  </si>
  <si>
    <t>пер.Набережный</t>
  </si>
  <si>
    <t>0,2</t>
  </si>
  <si>
    <t>12</t>
  </si>
  <si>
    <t>пер.Новый</t>
  </si>
  <si>
    <t>0,45</t>
  </si>
  <si>
    <t>200,00</t>
  </si>
  <si>
    <t>450,0</t>
  </si>
  <si>
    <t>8550,0</t>
  </si>
  <si>
    <t>13</t>
  </si>
  <si>
    <t>ул.Строителей</t>
  </si>
  <si>
    <t>1,2</t>
  </si>
  <si>
    <t>1200,0</t>
  </si>
  <si>
    <t>22800,0</t>
  </si>
  <si>
    <t>итого: 5,35</t>
  </si>
  <si>
    <t>9000,00</t>
  </si>
  <si>
    <t>14</t>
  </si>
  <si>
    <t>ул.8-е Марта</t>
  </si>
  <si>
    <t>0,52</t>
  </si>
  <si>
    <t>214,50</t>
  </si>
  <si>
    <t>4075,50</t>
  </si>
  <si>
    <t>15</t>
  </si>
  <si>
    <t>ул.Молодёжная</t>
  </si>
  <si>
    <t>0,3</t>
  </si>
  <si>
    <t>123,75</t>
  </si>
  <si>
    <t>2351,25</t>
  </si>
  <si>
    <t>16</t>
  </si>
  <si>
    <t>Пер.Солнечный</t>
  </si>
  <si>
    <t>17</t>
  </si>
  <si>
    <t>ул.Быкова</t>
  </si>
  <si>
    <t>0,8</t>
  </si>
  <si>
    <t>350,00</t>
  </si>
  <si>
    <t>330,00</t>
  </si>
  <si>
    <t>6270,00</t>
  </si>
  <si>
    <t>18</t>
  </si>
  <si>
    <t>ул.Бажова</t>
  </si>
  <si>
    <t>1,1</t>
  </si>
  <si>
    <t>19</t>
  </si>
  <si>
    <t>ул.Крестьянская</t>
  </si>
  <si>
    <t>0,5</t>
  </si>
  <si>
    <t>206,25</t>
  </si>
  <si>
    <t>3918,75</t>
  </si>
  <si>
    <t>20</t>
  </si>
  <si>
    <t>итого: 3,82</t>
  </si>
  <si>
    <t>900,00</t>
  </si>
  <si>
    <t>600,00</t>
  </si>
  <si>
    <t>6765,00</t>
  </si>
  <si>
    <t>д.Калиновка</t>
  </si>
  <si>
    <t>21</t>
  </si>
  <si>
    <t>ул.Северная</t>
  </si>
  <si>
    <t>800,00</t>
  </si>
  <si>
    <t>15200,00</t>
  </si>
  <si>
    <t>22</t>
  </si>
  <si>
    <t>ул.Октябрьская</t>
  </si>
  <si>
    <t>0,9</t>
  </si>
  <si>
    <t>400,00</t>
  </si>
  <si>
    <t>17100,00</t>
  </si>
  <si>
    <t>23</t>
  </si>
  <si>
    <t>ул.Первомайская</t>
  </si>
  <si>
    <t>0,6</t>
  </si>
  <si>
    <t>11400,00</t>
  </si>
  <si>
    <t>итого:</t>
  </si>
  <si>
    <t>д.Шаламы</t>
  </si>
  <si>
    <t>24</t>
  </si>
  <si>
    <t>ул.Советская</t>
  </si>
  <si>
    <t>1</t>
  </si>
  <si>
    <t>412,50</t>
  </si>
  <si>
    <t>7837,50</t>
  </si>
  <si>
    <t>25</t>
  </si>
  <si>
    <t>д.Липовка</t>
  </si>
  <si>
    <t>26</t>
  </si>
  <si>
    <t>ул.Революции</t>
  </si>
  <si>
    <t>1,3</t>
  </si>
  <si>
    <t>570,00</t>
  </si>
  <si>
    <t>536,25</t>
  </si>
  <si>
    <t>10188,75</t>
  </si>
  <si>
    <t>27</t>
  </si>
  <si>
    <t>28</t>
  </si>
  <si>
    <t>пер.Аникина</t>
  </si>
  <si>
    <t>0,4</t>
  </si>
  <si>
    <t>165,00</t>
  </si>
  <si>
    <t>3135,00</t>
  </si>
  <si>
    <t>итого: 6,8</t>
  </si>
  <si>
    <t>20625,00</t>
  </si>
  <si>
    <t>д.Пелевина</t>
  </si>
  <si>
    <t>29</t>
  </si>
  <si>
    <t>ул.Производственная</t>
  </si>
  <si>
    <t>371,25</t>
  </si>
  <si>
    <t>7053,75</t>
  </si>
  <si>
    <t>30</t>
  </si>
  <si>
    <t>450,00</t>
  </si>
  <si>
    <t>31</t>
  </si>
  <si>
    <t>ул.Юбилейная</t>
  </si>
  <si>
    <t>1,6</t>
  </si>
  <si>
    <t>700,00</t>
  </si>
  <si>
    <t>660,00</t>
  </si>
  <si>
    <t xml:space="preserve">   12540,00</t>
  </si>
  <si>
    <t>д.Захарова</t>
  </si>
  <si>
    <t>32</t>
  </si>
  <si>
    <t>ул.50 лет Победы</t>
  </si>
  <si>
    <t>Итого: 4,8</t>
  </si>
  <si>
    <t>1300,00</t>
  </si>
  <si>
    <t>27,32</t>
  </si>
  <si>
    <t>1312,00</t>
  </si>
  <si>
    <t>2012</t>
  </si>
  <si>
    <t>2013</t>
  </si>
  <si>
    <t>2014</t>
  </si>
  <si>
    <t>2015</t>
  </si>
  <si>
    <t>2016</t>
  </si>
  <si>
    <t>Технический надзор</t>
  </si>
  <si>
    <t>местный бюджет</t>
  </si>
  <si>
    <t>Перечень мероприятий</t>
  </si>
  <si>
    <t>итого</t>
  </si>
  <si>
    <t>МБ</t>
  </si>
  <si>
    <t>ОБ</t>
  </si>
  <si>
    <t>Приложение №2</t>
  </si>
  <si>
    <t>К муниципальной программе</t>
  </si>
  <si>
    <t>«Развитие транспортного комплекса МО Байкаловского сельского поселения» на 2012-2016 годы</t>
  </si>
  <si>
    <t xml:space="preserve">Утверждённой Решением Думы </t>
  </si>
  <si>
    <t xml:space="preserve">МО Байкаловского сельского поселения </t>
  </si>
  <si>
    <r>
      <t>№  63  от  «24»   мая   2012 г</t>
    </r>
    <r>
      <rPr>
        <sz val="11"/>
        <rFont val="Calibri"/>
        <family val="2"/>
      </rPr>
      <t>.</t>
    </r>
  </si>
  <si>
    <t>Перечень коммунальной техники и оборудования</t>
  </si>
  <si>
    <t>№п/п</t>
  </si>
  <si>
    <t>Наименование техники</t>
  </si>
  <si>
    <t>Марка</t>
  </si>
  <si>
    <t>Общая стоимость тыс.руб.</t>
  </si>
  <si>
    <t xml:space="preserve">Автогрейдер </t>
  </si>
  <si>
    <t>ГС-14.02</t>
  </si>
  <si>
    <t>Автокран</t>
  </si>
  <si>
    <t>КС – 35715 Ивановец</t>
  </si>
  <si>
    <t>на базе МАЗ-5337, г/п-16т.</t>
  </si>
  <si>
    <t>Итого:</t>
  </si>
  <si>
    <t>Глава администрации</t>
  </si>
  <si>
    <t>МО Байкаловского сельского поселения                                             /Л.Ю.Пелевина/</t>
  </si>
  <si>
    <t>финансирование, тыс. руб.</t>
  </si>
  <si>
    <t>Капитальный ремонт автомобильной дороги общего пользования по улице  Мальгина, на участке от автомобильной дороги Горбуновское – Байкалово – Ирбит до пересечения с ул.Озерная в селе Байкалово МО Байкаловский муниципальный район Свердловской области</t>
  </si>
  <si>
    <t>«Реконструкция автомобильных дорог общего пользования местного значения в с.Байкалово Байкаловского муниципального района Свердловской области  (2 этап ул.Кирова, ул.Нагорная 1 участок, ул.Нагорная 2 участок, ул.Гагарина)»</t>
  </si>
  <si>
    <t>«Реконструкция автомобильных дорог общего пользования местного значения в с.Байкалово Байкаловского муниципального района Свердловской области  (1 этап (ул.Новая, ул.Пушкинская с переулкам)</t>
  </si>
  <si>
    <t xml:space="preserve">Приложение №1
К муниципальной программе
 «Развитие транспортного комплекса МО Байкаловского сельского поселения» на 2012-2016 годы
Утверждённой Решением Думы 
МО Байкаловского сельского поселения 
№  107  от  «28»   августа   2012 г.
 (с изм. №79 от 02 08.2013 г., №90 от 21.08.2013г., №107 от 04.09.2013г., №23 от 03.04.2014г. )
</t>
  </si>
  <si>
    <r>
      <t xml:space="preserve"> </t>
    </r>
    <r>
      <rPr>
        <sz val="11"/>
        <rFont val="Times New Roman"/>
        <family val="1"/>
      </rPr>
      <t>(с изм.  № 107  от  «28»   августа  2012 г, № 23  от  «11»   марта  2013 г., изм. №79 от 02.08.2013 год., №90 от 21.08.2013г., №107 от 04.09.2013г., №23 от 03.04.2014г.)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</si>
</sst>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3" fillId="32" borderId="10" xfId="0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4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/>
    </xf>
    <xf numFmtId="2" fontId="4" fillId="32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top" wrapText="1"/>
    </xf>
    <xf numFmtId="2" fontId="1" fillId="32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vertical="top" wrapText="1"/>
    </xf>
    <xf numFmtId="2" fontId="3" fillId="32" borderId="13" xfId="0" applyNumberFormat="1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vertical="top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/>
    </xf>
    <xf numFmtId="4" fontId="4" fillId="32" borderId="11" xfId="0" applyNumberFormat="1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2" borderId="12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192" fontId="4" fillId="32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32" borderId="1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32" borderId="11" xfId="0" applyNumberFormat="1" applyFont="1" applyFill="1" applyBorder="1" applyAlignment="1">
      <alignment horizontal="center" wrapText="1"/>
    </xf>
    <xf numFmtId="4" fontId="49" fillId="0" borderId="11" xfId="0" applyNumberFormat="1" applyFont="1" applyBorder="1" applyAlignment="1">
      <alignment horizontal="center"/>
    </xf>
    <xf numFmtId="4" fontId="49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" fontId="1" fillId="32" borderId="14" xfId="0" applyNumberFormat="1" applyFont="1" applyFill="1" applyBorder="1" applyAlignment="1">
      <alignment vertical="top"/>
    </xf>
    <xf numFmtId="4" fontId="1" fillId="32" borderId="10" xfId="0" applyNumberFormat="1" applyFont="1" applyFill="1" applyBorder="1" applyAlignment="1">
      <alignment vertical="top"/>
    </xf>
    <xf numFmtId="0" fontId="0" fillId="0" borderId="22" xfId="0" applyBorder="1" applyAlignment="1">
      <alignment/>
    </xf>
    <xf numFmtId="2" fontId="1" fillId="0" borderId="14" xfId="0" applyNumberFormat="1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32" borderId="14" xfId="0" applyNumberFormat="1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2" fillId="0" borderId="3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center" vertical="top"/>
    </xf>
    <xf numFmtId="4" fontId="1" fillId="0" borderId="34" xfId="0" applyNumberFormat="1" applyFont="1" applyBorder="1" applyAlignment="1">
      <alignment horizontal="center" vertical="top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2" fontId="1" fillId="0" borderId="14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center" vertical="top"/>
    </xf>
    <xf numFmtId="4" fontId="1" fillId="0" borderId="38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32" borderId="35" xfId="0" applyNumberFormat="1" applyFont="1" applyFill="1" applyBorder="1" applyAlignment="1">
      <alignment horizontal="center"/>
    </xf>
    <xf numFmtId="4" fontId="1" fillId="32" borderId="36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" fontId="49" fillId="0" borderId="14" xfId="0" applyNumberFormat="1" applyFont="1" applyBorder="1" applyAlignment="1">
      <alignment horizontal="center" vertical="top"/>
    </xf>
    <xf numFmtId="4" fontId="49" fillId="0" borderId="10" xfId="0" applyNumberFormat="1" applyFont="1" applyBorder="1" applyAlignment="1">
      <alignment horizontal="center" vertical="top"/>
    </xf>
    <xf numFmtId="4" fontId="1" fillId="32" borderId="14" xfId="0" applyNumberFormat="1" applyFont="1" applyFill="1" applyBorder="1" applyAlignment="1">
      <alignment horizontal="center" vertical="top"/>
    </xf>
    <xf numFmtId="4" fontId="1" fillId="32" borderId="10" xfId="0" applyNumberFormat="1" applyFont="1" applyFill="1" applyBorder="1" applyAlignment="1">
      <alignment horizontal="center" vertical="top"/>
    </xf>
    <xf numFmtId="4" fontId="1" fillId="32" borderId="33" xfId="0" applyNumberFormat="1" applyFont="1" applyFill="1" applyBorder="1" applyAlignment="1">
      <alignment horizontal="center" vertical="top"/>
    </xf>
    <xf numFmtId="4" fontId="1" fillId="32" borderId="34" xfId="0" applyNumberFormat="1" applyFont="1" applyFill="1" applyBorder="1" applyAlignment="1">
      <alignment horizontal="center" vertical="top"/>
    </xf>
    <xf numFmtId="4" fontId="1" fillId="32" borderId="33" xfId="0" applyNumberFormat="1" applyFont="1" applyFill="1" applyBorder="1" applyAlignment="1">
      <alignment horizontal="center"/>
    </xf>
    <xf numFmtId="4" fontId="1" fillId="32" borderId="34" xfId="0" applyNumberFormat="1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4" fontId="1" fillId="0" borderId="2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4" fillId="32" borderId="14" xfId="0" applyNumberFormat="1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4" fillId="32" borderId="14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wrapText="1"/>
    </xf>
    <xf numFmtId="2" fontId="3" fillId="32" borderId="14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wrapText="1"/>
    </xf>
    <xf numFmtId="4" fontId="4" fillId="32" borderId="33" xfId="0" applyNumberFormat="1" applyFont="1" applyFill="1" applyBorder="1" applyAlignment="1">
      <alignment horizontal="center"/>
    </xf>
    <xf numFmtId="4" fontId="4" fillId="32" borderId="34" xfId="0" applyNumberFormat="1" applyFont="1" applyFill="1" applyBorder="1" applyAlignment="1">
      <alignment horizontal="center"/>
    </xf>
    <xf numFmtId="4" fontId="4" fillId="32" borderId="35" xfId="0" applyNumberFormat="1" applyFont="1" applyFill="1" applyBorder="1" applyAlignment="1">
      <alignment horizontal="center"/>
    </xf>
    <xf numFmtId="4" fontId="4" fillId="32" borderId="36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4" fontId="4" fillId="32" borderId="20" xfId="0" applyNumberFormat="1" applyFont="1" applyFill="1" applyBorder="1" applyAlignment="1">
      <alignment horizontal="center"/>
    </xf>
    <xf numFmtId="4" fontId="4" fillId="32" borderId="21" xfId="0" applyNumberFormat="1" applyFont="1" applyFill="1" applyBorder="1" applyAlignment="1">
      <alignment horizontal="center"/>
    </xf>
    <xf numFmtId="4" fontId="4" fillId="32" borderId="27" xfId="0" applyNumberFormat="1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2" fontId="4" fillId="0" borderId="14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zoomScalePageLayoutView="0" workbookViewId="0" topLeftCell="H7">
      <selection activeCell="O8" sqref="O8:O9"/>
    </sheetView>
  </sheetViews>
  <sheetFormatPr defaultColWidth="9.140625" defaultRowHeight="12.75"/>
  <cols>
    <col min="1" max="1" width="4.140625" style="0" customWidth="1"/>
    <col min="2" max="2" width="21.421875" style="0" customWidth="1"/>
    <col min="3" max="3" width="9.28125" style="0" bestFit="1" customWidth="1"/>
    <col min="4" max="4" width="11.00390625" style="0" customWidth="1"/>
    <col min="5" max="5" width="11.7109375" style="0" customWidth="1"/>
    <col min="6" max="6" width="12.7109375" style="0" customWidth="1"/>
    <col min="7" max="7" width="10.421875" style="0" customWidth="1"/>
    <col min="8" max="8" width="12.7109375" style="0" customWidth="1"/>
    <col min="9" max="9" width="9.57421875" style="0" customWidth="1"/>
    <col min="10" max="10" width="10.140625" style="0" customWidth="1"/>
    <col min="11" max="11" width="7.8515625" style="0" customWidth="1"/>
    <col min="12" max="12" width="10.00390625" style="0" customWidth="1"/>
    <col min="13" max="13" width="9.8515625" style="0" customWidth="1"/>
    <col min="14" max="14" width="8.8515625" style="0" customWidth="1"/>
    <col min="15" max="15" width="11.28125" style="0" customWidth="1"/>
    <col min="16" max="16" width="7.7109375" style="0" customWidth="1"/>
    <col min="17" max="17" width="8.140625" style="0" customWidth="1"/>
    <col min="18" max="18" width="10.57421875" style="0" customWidth="1"/>
    <col min="19" max="19" width="9.57421875" style="0" customWidth="1"/>
    <col min="20" max="20" width="7.8515625" style="0" customWidth="1"/>
    <col min="21" max="21" width="7.7109375" style="0" customWidth="1"/>
    <col min="22" max="22" width="9.00390625" style="0" customWidth="1"/>
    <col min="23" max="23" width="10.140625" style="0" customWidth="1"/>
    <col min="24" max="25" width="9.28125" style="0" bestFit="1" customWidth="1"/>
  </cols>
  <sheetData>
    <row r="1" spans="15:25" ht="127.5" customHeight="1">
      <c r="O1" s="124" t="s">
        <v>168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30.75" customHeight="1">
      <c r="A2" s="109" t="s">
        <v>141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ht="13.5" thickBot="1"/>
    <row r="4" spans="1:25" ht="13.5" thickBot="1">
      <c r="A4" s="127" t="s">
        <v>0</v>
      </c>
      <c r="B4" s="121" t="s">
        <v>1</v>
      </c>
      <c r="C4" s="121" t="s">
        <v>2</v>
      </c>
      <c r="D4" s="121" t="s">
        <v>3</v>
      </c>
      <c r="E4" s="121" t="s">
        <v>4</v>
      </c>
      <c r="F4" s="110" t="s">
        <v>5</v>
      </c>
      <c r="G4" s="111"/>
      <c r="H4" s="111"/>
      <c r="I4" s="111"/>
      <c r="J4" s="112"/>
      <c r="K4" s="116" t="s">
        <v>6</v>
      </c>
      <c r="L4" s="117"/>
      <c r="M4" s="117"/>
      <c r="N4" s="117"/>
      <c r="O4" s="126"/>
      <c r="P4" s="116" t="s">
        <v>7</v>
      </c>
      <c r="Q4" s="117"/>
      <c r="R4" s="117"/>
      <c r="S4" s="117"/>
      <c r="T4" s="126"/>
      <c r="U4" s="116" t="s">
        <v>8</v>
      </c>
      <c r="V4" s="117"/>
      <c r="W4" s="117"/>
      <c r="X4" s="117"/>
      <c r="Y4" s="118"/>
    </row>
    <row r="5" spans="1:25" ht="13.5" thickBot="1">
      <c r="A5" s="128"/>
      <c r="B5" s="122"/>
      <c r="C5" s="122"/>
      <c r="D5" s="122"/>
      <c r="E5" s="122"/>
      <c r="F5" s="113"/>
      <c r="G5" s="114"/>
      <c r="H5" s="114"/>
      <c r="I5" s="114"/>
      <c r="J5" s="115"/>
      <c r="K5" s="116" t="s">
        <v>9</v>
      </c>
      <c r="L5" s="117"/>
      <c r="M5" s="117"/>
      <c r="N5" s="117"/>
      <c r="O5" s="126"/>
      <c r="P5" s="116" t="s">
        <v>9</v>
      </c>
      <c r="Q5" s="117"/>
      <c r="R5" s="117"/>
      <c r="S5" s="117"/>
      <c r="T5" s="126"/>
      <c r="U5" s="116" t="s">
        <v>9</v>
      </c>
      <c r="V5" s="117"/>
      <c r="W5" s="117"/>
      <c r="X5" s="117"/>
      <c r="Y5" s="118"/>
    </row>
    <row r="6" spans="1:25" ht="13.5" thickBot="1">
      <c r="A6" s="129"/>
      <c r="B6" s="123"/>
      <c r="C6" s="123"/>
      <c r="D6" s="123"/>
      <c r="E6" s="123"/>
      <c r="F6" s="25">
        <v>2012</v>
      </c>
      <c r="G6" s="25">
        <v>2013</v>
      </c>
      <c r="H6" s="25">
        <v>2014</v>
      </c>
      <c r="I6" s="25">
        <v>2015</v>
      </c>
      <c r="J6" s="26">
        <v>2016</v>
      </c>
      <c r="K6" s="25">
        <v>2012</v>
      </c>
      <c r="L6" s="25">
        <v>2013</v>
      </c>
      <c r="M6" s="25">
        <v>2014</v>
      </c>
      <c r="N6" s="25">
        <v>2015</v>
      </c>
      <c r="O6" s="26">
        <v>2016</v>
      </c>
      <c r="P6" s="25">
        <v>2012</v>
      </c>
      <c r="Q6" s="25">
        <v>2013</v>
      </c>
      <c r="R6" s="25">
        <v>2014</v>
      </c>
      <c r="S6" s="25">
        <v>2015</v>
      </c>
      <c r="T6" s="26">
        <v>2016</v>
      </c>
      <c r="U6" s="25">
        <v>2012</v>
      </c>
      <c r="V6" s="25">
        <v>2013</v>
      </c>
      <c r="W6" s="25">
        <v>2014</v>
      </c>
      <c r="X6" s="25">
        <v>2015</v>
      </c>
      <c r="Y6" s="25">
        <v>2016</v>
      </c>
    </row>
    <row r="7" spans="1:25" ht="13.5" thickBot="1">
      <c r="A7" s="1"/>
      <c r="B7" s="9" t="s">
        <v>10</v>
      </c>
      <c r="C7" s="10"/>
      <c r="D7" s="10"/>
      <c r="E7" s="10"/>
      <c r="F7" s="11"/>
      <c r="G7" s="11"/>
      <c r="H7" s="11"/>
      <c r="I7" s="11"/>
      <c r="J7" s="12"/>
      <c r="K7" s="11"/>
      <c r="L7" s="11"/>
      <c r="M7" s="11"/>
      <c r="N7" s="11"/>
      <c r="O7" s="12"/>
      <c r="P7" s="11"/>
      <c r="Q7" s="11"/>
      <c r="R7" s="11"/>
      <c r="S7" s="11"/>
      <c r="T7" s="12"/>
      <c r="U7" s="11"/>
      <c r="V7" s="11"/>
      <c r="W7" s="11"/>
      <c r="X7" s="11"/>
      <c r="Y7" s="11"/>
    </row>
    <row r="8" spans="1:25" ht="13.5" thickBot="1">
      <c r="A8" s="134">
        <v>1</v>
      </c>
      <c r="B8" s="136" t="s">
        <v>165</v>
      </c>
      <c r="C8" s="138">
        <v>3.091</v>
      </c>
      <c r="D8" s="140">
        <f>R8+R9+S8+S9+F8</f>
        <v>116536.26</v>
      </c>
      <c r="E8" s="10" t="s">
        <v>11</v>
      </c>
      <c r="F8" s="119">
        <v>1414.04</v>
      </c>
      <c r="G8" s="119"/>
      <c r="H8" s="119"/>
      <c r="I8" s="119"/>
      <c r="J8" s="130"/>
      <c r="K8" s="132"/>
      <c r="L8" s="142"/>
      <c r="M8" s="142"/>
      <c r="N8" s="142"/>
      <c r="O8" s="144"/>
      <c r="P8" s="132"/>
      <c r="Q8" s="142"/>
      <c r="R8" s="72">
        <v>4063.75</v>
      </c>
      <c r="S8" s="79">
        <v>3878.47</v>
      </c>
      <c r="T8" s="144"/>
      <c r="U8" s="132"/>
      <c r="V8" s="142"/>
      <c r="W8" s="142"/>
      <c r="X8" s="142"/>
      <c r="Y8" s="142"/>
    </row>
    <row r="9" spans="1:25" ht="156" customHeight="1" thickBot="1">
      <c r="A9" s="135"/>
      <c r="B9" s="137"/>
      <c r="C9" s="139"/>
      <c r="D9" s="141"/>
      <c r="E9" s="10" t="s">
        <v>12</v>
      </c>
      <c r="F9" s="120"/>
      <c r="G9" s="120"/>
      <c r="H9" s="120"/>
      <c r="I9" s="120"/>
      <c r="J9" s="131"/>
      <c r="K9" s="133"/>
      <c r="L9" s="143"/>
      <c r="M9" s="143"/>
      <c r="N9" s="143"/>
      <c r="O9" s="145"/>
      <c r="P9" s="133"/>
      <c r="Q9" s="143"/>
      <c r="R9" s="73">
        <v>54780</v>
      </c>
      <c r="S9" s="80">
        <v>52400</v>
      </c>
      <c r="T9" s="145"/>
      <c r="U9" s="133"/>
      <c r="V9" s="143"/>
      <c r="W9" s="143"/>
      <c r="X9" s="143"/>
      <c r="Y9" s="143"/>
    </row>
    <row r="10" spans="1:25" ht="129" customHeight="1" thickBot="1">
      <c r="A10" s="89">
        <v>2</v>
      </c>
      <c r="B10" s="86" t="s">
        <v>166</v>
      </c>
      <c r="C10" s="94">
        <v>1.414</v>
      </c>
      <c r="D10" s="97">
        <f>W10+W11+W17</f>
        <v>43257.72</v>
      </c>
      <c r="E10" s="10" t="s">
        <v>13</v>
      </c>
      <c r="F10" s="119"/>
      <c r="G10" s="119"/>
      <c r="H10" s="119"/>
      <c r="I10" s="119"/>
      <c r="J10" s="130"/>
      <c r="K10" s="132"/>
      <c r="L10" s="142"/>
      <c r="M10" s="142"/>
      <c r="N10" s="142"/>
      <c r="O10" s="144"/>
      <c r="P10" s="132"/>
      <c r="Q10" s="142"/>
      <c r="R10" s="142"/>
      <c r="S10" s="142"/>
      <c r="T10" s="144"/>
      <c r="U10" s="132"/>
      <c r="V10" s="142"/>
      <c r="W10" s="72">
        <v>2124.32</v>
      </c>
      <c r="X10" s="142"/>
      <c r="Y10" s="142"/>
    </row>
    <row r="11" spans="1:25" ht="12" customHeight="1">
      <c r="A11" s="90"/>
      <c r="B11" s="87"/>
      <c r="C11" s="95"/>
      <c r="D11" s="98"/>
      <c r="E11" s="136" t="s">
        <v>12</v>
      </c>
      <c r="F11" s="146"/>
      <c r="G11" s="146"/>
      <c r="H11" s="146"/>
      <c r="I11" s="146"/>
      <c r="J11" s="147"/>
      <c r="K11" s="148"/>
      <c r="L11" s="149"/>
      <c r="M11" s="149"/>
      <c r="N11" s="149"/>
      <c r="O11" s="150"/>
      <c r="P11" s="148"/>
      <c r="Q11" s="149"/>
      <c r="R11" s="149"/>
      <c r="S11" s="149"/>
      <c r="T11" s="150"/>
      <c r="U11" s="148"/>
      <c r="V11" s="149"/>
      <c r="W11" s="155">
        <v>40340</v>
      </c>
      <c r="X11" s="149"/>
      <c r="Y11" s="149"/>
    </row>
    <row r="12" spans="1:25" ht="13.5" thickBot="1">
      <c r="A12" s="91"/>
      <c r="B12" s="88"/>
      <c r="C12" s="96"/>
      <c r="D12" s="99"/>
      <c r="E12" s="137"/>
      <c r="F12" s="120"/>
      <c r="G12" s="120"/>
      <c r="H12" s="120"/>
      <c r="I12" s="120"/>
      <c r="J12" s="131"/>
      <c r="K12" s="133"/>
      <c r="L12" s="143"/>
      <c r="M12" s="143"/>
      <c r="N12" s="143"/>
      <c r="O12" s="145"/>
      <c r="P12" s="133"/>
      <c r="Q12" s="143"/>
      <c r="R12" s="143"/>
      <c r="S12" s="143"/>
      <c r="T12" s="145"/>
      <c r="U12" s="133"/>
      <c r="V12" s="143"/>
      <c r="W12" s="156"/>
      <c r="X12" s="143"/>
      <c r="Y12" s="143"/>
    </row>
    <row r="13" spans="1:25" ht="130.5" customHeight="1" thickBot="1">
      <c r="A13" s="2">
        <v>3</v>
      </c>
      <c r="B13" s="92" t="s">
        <v>167</v>
      </c>
      <c r="C13" s="102">
        <v>1.802</v>
      </c>
      <c r="D13" s="100">
        <f>V13+V14+V17+F13</f>
        <v>40870.76225</v>
      </c>
      <c r="E13" s="24" t="s">
        <v>13</v>
      </c>
      <c r="F13" s="83">
        <v>1157.64</v>
      </c>
      <c r="G13" s="157"/>
      <c r="H13" s="157"/>
      <c r="I13" s="157"/>
      <c r="J13" s="159"/>
      <c r="K13" s="151"/>
      <c r="L13" s="153"/>
      <c r="M13" s="153"/>
      <c r="N13" s="153"/>
      <c r="O13" s="161"/>
      <c r="P13" s="151"/>
      <c r="Q13" s="153"/>
      <c r="R13" s="153"/>
      <c r="S13" s="153"/>
      <c r="T13" s="161"/>
      <c r="U13" s="151"/>
      <c r="V13" s="27">
        <v>1986.55</v>
      </c>
      <c r="W13" s="153"/>
      <c r="X13" s="153"/>
      <c r="Y13" s="153"/>
    </row>
    <row r="14" spans="1:25" ht="16.5" customHeight="1" thickBot="1">
      <c r="A14" s="2">
        <v>4</v>
      </c>
      <c r="B14" s="93"/>
      <c r="C14" s="103"/>
      <c r="D14" s="101"/>
      <c r="E14" s="24" t="s">
        <v>12</v>
      </c>
      <c r="F14" s="84"/>
      <c r="G14" s="158"/>
      <c r="H14" s="158"/>
      <c r="I14" s="158"/>
      <c r="J14" s="160"/>
      <c r="K14" s="152"/>
      <c r="L14" s="154"/>
      <c r="M14" s="154"/>
      <c r="N14" s="154"/>
      <c r="O14" s="162"/>
      <c r="P14" s="152"/>
      <c r="Q14" s="154"/>
      <c r="R14" s="154"/>
      <c r="S14" s="154"/>
      <c r="T14" s="162"/>
      <c r="U14" s="152"/>
      <c r="V14" s="27">
        <v>37528.43225</v>
      </c>
      <c r="W14" s="154"/>
      <c r="X14" s="154"/>
      <c r="Y14" s="154"/>
    </row>
    <row r="15" spans="1:25" ht="13.5" thickBot="1">
      <c r="A15" s="134">
        <v>5</v>
      </c>
      <c r="B15" s="136" t="s">
        <v>15</v>
      </c>
      <c r="C15" s="138">
        <v>0.2</v>
      </c>
      <c r="D15" s="140">
        <f>K15+K16</f>
        <v>1312</v>
      </c>
      <c r="E15" s="10" t="s">
        <v>11</v>
      </c>
      <c r="F15" s="119"/>
      <c r="G15" s="119"/>
      <c r="H15" s="119"/>
      <c r="I15" s="119"/>
      <c r="J15" s="130"/>
      <c r="K15" s="29">
        <v>261</v>
      </c>
      <c r="L15" s="142"/>
      <c r="M15" s="142"/>
      <c r="N15" s="142"/>
      <c r="O15" s="144"/>
      <c r="P15" s="132"/>
      <c r="Q15" s="142"/>
      <c r="R15" s="142"/>
      <c r="S15" s="142"/>
      <c r="T15" s="144"/>
      <c r="U15" s="132"/>
      <c r="V15" s="153"/>
      <c r="W15" s="142"/>
      <c r="X15" s="142"/>
      <c r="Y15" s="142"/>
    </row>
    <row r="16" spans="1:25" ht="15.75" customHeight="1" thickBot="1">
      <c r="A16" s="135"/>
      <c r="B16" s="137"/>
      <c r="C16" s="139"/>
      <c r="D16" s="141"/>
      <c r="E16" s="10" t="s">
        <v>12</v>
      </c>
      <c r="F16" s="120"/>
      <c r="G16" s="120"/>
      <c r="H16" s="120"/>
      <c r="I16" s="120"/>
      <c r="J16" s="131"/>
      <c r="K16" s="29">
        <v>1051</v>
      </c>
      <c r="L16" s="143"/>
      <c r="M16" s="143"/>
      <c r="N16" s="143"/>
      <c r="O16" s="145"/>
      <c r="P16" s="133"/>
      <c r="Q16" s="143"/>
      <c r="R16" s="143"/>
      <c r="S16" s="143"/>
      <c r="T16" s="145"/>
      <c r="U16" s="133"/>
      <c r="V16" s="154"/>
      <c r="W16" s="143"/>
      <c r="X16" s="143"/>
      <c r="Y16" s="143"/>
    </row>
    <row r="17" spans="1:25" ht="27" customHeight="1" thickBot="1">
      <c r="A17" s="2">
        <v>6</v>
      </c>
      <c r="B17" s="48" t="s">
        <v>139</v>
      </c>
      <c r="C17" s="13"/>
      <c r="D17" s="14"/>
      <c r="E17" s="10" t="s">
        <v>140</v>
      </c>
      <c r="F17" s="32"/>
      <c r="G17" s="32"/>
      <c r="H17" s="32"/>
      <c r="I17" s="32"/>
      <c r="J17" s="33"/>
      <c r="K17" s="29"/>
      <c r="L17" s="29"/>
      <c r="M17" s="29"/>
      <c r="N17" s="29"/>
      <c r="O17" s="34"/>
      <c r="P17" s="29"/>
      <c r="Q17" s="29"/>
      <c r="R17" s="29"/>
      <c r="S17" s="29"/>
      <c r="T17" s="34"/>
      <c r="U17" s="29"/>
      <c r="V17" s="27">
        <v>198.14</v>
      </c>
      <c r="W17" s="29">
        <v>793.4</v>
      </c>
      <c r="X17" s="29"/>
      <c r="Y17" s="29"/>
    </row>
    <row r="18" spans="1:25" ht="14.25" thickBot="1">
      <c r="A18" s="3">
        <v>7</v>
      </c>
      <c r="B18" s="4" t="s">
        <v>16</v>
      </c>
      <c r="C18" s="4"/>
      <c r="D18" s="4">
        <f>F18+K18+R18+V18+W18</f>
        <v>145698.27225</v>
      </c>
      <c r="E18" s="15"/>
      <c r="F18" s="35">
        <f>F13+F8</f>
        <v>2571.6800000000003</v>
      </c>
      <c r="G18" s="35" t="s">
        <v>17</v>
      </c>
      <c r="H18" s="35">
        <v>0</v>
      </c>
      <c r="I18" s="35">
        <f>SUM(I10:I17)</f>
        <v>0</v>
      </c>
      <c r="J18" s="36" t="s">
        <v>17</v>
      </c>
      <c r="K18" s="35" t="s">
        <v>18</v>
      </c>
      <c r="L18" s="35" t="s">
        <v>17</v>
      </c>
      <c r="M18" s="35" t="s">
        <v>17</v>
      </c>
      <c r="N18" s="35">
        <f>SUM(N8:N17)</f>
        <v>0</v>
      </c>
      <c r="O18" s="36" t="s">
        <v>17</v>
      </c>
      <c r="P18" s="35" t="s">
        <v>17</v>
      </c>
      <c r="Q18" s="35" t="s">
        <v>19</v>
      </c>
      <c r="R18" s="47">
        <f>R9+R8</f>
        <v>58843.75</v>
      </c>
      <c r="S18" s="35">
        <f>SUM(S8:S17)</f>
        <v>56278.47</v>
      </c>
      <c r="T18" s="36" t="s">
        <v>17</v>
      </c>
      <c r="U18" s="35" t="s">
        <v>17</v>
      </c>
      <c r="V18" s="35">
        <f>V13+V14+V17</f>
        <v>39713.12225</v>
      </c>
      <c r="W18" s="35">
        <f>W10+W11+W17</f>
        <v>43257.72</v>
      </c>
      <c r="X18" s="35" t="s">
        <v>17</v>
      </c>
      <c r="Y18" s="35" t="s">
        <v>17</v>
      </c>
    </row>
    <row r="19" spans="1:25" ht="14.25" thickBot="1">
      <c r="A19" s="5"/>
      <c r="B19" s="16"/>
      <c r="C19" s="16"/>
      <c r="D19" s="17"/>
      <c r="E19" s="18"/>
      <c r="F19" s="37"/>
      <c r="G19" s="37"/>
      <c r="H19" s="37"/>
      <c r="I19" s="37"/>
      <c r="J19" s="38"/>
      <c r="K19" s="39"/>
      <c r="L19" s="39"/>
      <c r="M19" s="39"/>
      <c r="N19" s="39"/>
      <c r="O19" s="40"/>
      <c r="P19" s="39"/>
      <c r="Q19" s="39"/>
      <c r="R19" s="39"/>
      <c r="S19" s="39"/>
      <c r="T19" s="40"/>
      <c r="U19" s="39"/>
      <c r="V19" s="39"/>
      <c r="W19" s="49"/>
      <c r="X19" s="39"/>
      <c r="Y19" s="39"/>
    </row>
    <row r="20" spans="1:25" ht="13.5" thickBot="1">
      <c r="A20" s="134" t="s">
        <v>20</v>
      </c>
      <c r="B20" s="136" t="s">
        <v>21</v>
      </c>
      <c r="C20" s="138" t="s">
        <v>22</v>
      </c>
      <c r="D20" s="140"/>
      <c r="E20" s="10" t="s">
        <v>11</v>
      </c>
      <c r="F20" s="119"/>
      <c r="G20" s="119"/>
      <c r="H20" s="119"/>
      <c r="I20" s="119"/>
      <c r="J20" s="130"/>
      <c r="K20" s="132"/>
      <c r="L20" s="29"/>
      <c r="M20" s="142"/>
      <c r="N20" s="79">
        <v>289.15</v>
      </c>
      <c r="O20" s="144"/>
      <c r="P20" s="132"/>
      <c r="Q20" s="142"/>
      <c r="R20" s="142"/>
      <c r="S20" s="142"/>
      <c r="T20" s="144"/>
      <c r="U20" s="132"/>
      <c r="V20" s="142"/>
      <c r="W20" s="142"/>
      <c r="X20" s="142"/>
      <c r="Y20" s="142"/>
    </row>
    <row r="21" spans="1:25" ht="13.5" thickBot="1">
      <c r="A21" s="135"/>
      <c r="B21" s="137"/>
      <c r="C21" s="139"/>
      <c r="D21" s="141"/>
      <c r="E21" s="10" t="s">
        <v>12</v>
      </c>
      <c r="F21" s="120"/>
      <c r="G21" s="120"/>
      <c r="H21" s="120"/>
      <c r="I21" s="120"/>
      <c r="J21" s="131"/>
      <c r="K21" s="133"/>
      <c r="L21" s="29"/>
      <c r="M21" s="143"/>
      <c r="N21" s="80">
        <v>5500</v>
      </c>
      <c r="O21" s="145"/>
      <c r="P21" s="133"/>
      <c r="Q21" s="143"/>
      <c r="R21" s="143"/>
      <c r="S21" s="143"/>
      <c r="T21" s="145"/>
      <c r="U21" s="133"/>
      <c r="V21" s="143"/>
      <c r="W21" s="143"/>
      <c r="X21" s="143"/>
      <c r="Y21" s="143"/>
    </row>
    <row r="22" spans="1:25" ht="13.5" thickBot="1">
      <c r="A22" s="134" t="s">
        <v>23</v>
      </c>
      <c r="B22" s="136" t="s">
        <v>24</v>
      </c>
      <c r="C22" s="138" t="s">
        <v>25</v>
      </c>
      <c r="D22" s="140"/>
      <c r="E22" s="10" t="s">
        <v>11</v>
      </c>
      <c r="F22" s="119"/>
      <c r="G22" s="119"/>
      <c r="H22" s="119"/>
      <c r="I22" s="119"/>
      <c r="J22" s="130"/>
      <c r="K22" s="132"/>
      <c r="L22" s="29"/>
      <c r="M22" s="142"/>
      <c r="N22" s="79">
        <v>255.19</v>
      </c>
      <c r="O22" s="144"/>
      <c r="P22" s="132"/>
      <c r="Q22" s="142"/>
      <c r="R22" s="142"/>
      <c r="S22" s="142"/>
      <c r="T22" s="144"/>
      <c r="U22" s="132"/>
      <c r="V22" s="142"/>
      <c r="W22" s="142"/>
      <c r="X22" s="142"/>
      <c r="Y22" s="142"/>
    </row>
    <row r="23" spans="1:25" ht="13.5" thickBot="1">
      <c r="A23" s="135"/>
      <c r="B23" s="137"/>
      <c r="C23" s="139"/>
      <c r="D23" s="141"/>
      <c r="E23" s="10" t="s">
        <v>12</v>
      </c>
      <c r="F23" s="120"/>
      <c r="G23" s="120"/>
      <c r="H23" s="120"/>
      <c r="I23" s="120"/>
      <c r="J23" s="131"/>
      <c r="K23" s="133"/>
      <c r="L23" s="29"/>
      <c r="M23" s="143"/>
      <c r="N23" s="80">
        <v>4850</v>
      </c>
      <c r="O23" s="145"/>
      <c r="P23" s="133"/>
      <c r="Q23" s="143"/>
      <c r="R23" s="143"/>
      <c r="S23" s="143"/>
      <c r="T23" s="145"/>
      <c r="U23" s="133"/>
      <c r="V23" s="143"/>
      <c r="W23" s="143"/>
      <c r="X23" s="143"/>
      <c r="Y23" s="143"/>
    </row>
    <row r="24" spans="1:25" ht="13.5" thickBot="1">
      <c r="A24" s="134" t="s">
        <v>27</v>
      </c>
      <c r="B24" s="136" t="s">
        <v>28</v>
      </c>
      <c r="C24" s="138" t="s">
        <v>29</v>
      </c>
      <c r="D24" s="163">
        <f>H24+S24+S25</f>
        <v>60712.19025</v>
      </c>
      <c r="E24" s="10" t="s">
        <v>11</v>
      </c>
      <c r="F24" s="119"/>
      <c r="G24" s="28"/>
      <c r="H24" s="119">
        <v>712.19025</v>
      </c>
      <c r="I24" s="119"/>
      <c r="J24" s="130"/>
      <c r="K24" s="132"/>
      <c r="L24" s="142"/>
      <c r="M24" s="142"/>
      <c r="N24" s="142"/>
      <c r="O24" s="144"/>
      <c r="P24" s="132"/>
      <c r="Q24" s="142"/>
      <c r="R24" s="29"/>
      <c r="S24" s="79">
        <v>3000</v>
      </c>
      <c r="T24" s="144"/>
      <c r="U24" s="132"/>
      <c r="V24" s="142"/>
      <c r="W24" s="142"/>
      <c r="X24" s="142"/>
      <c r="Y24" s="142"/>
    </row>
    <row r="25" spans="1:25" ht="13.5" thickBot="1">
      <c r="A25" s="135"/>
      <c r="B25" s="137"/>
      <c r="C25" s="139"/>
      <c r="D25" s="164"/>
      <c r="E25" s="10" t="s">
        <v>12</v>
      </c>
      <c r="F25" s="120"/>
      <c r="G25" s="30"/>
      <c r="H25" s="120"/>
      <c r="I25" s="120"/>
      <c r="J25" s="131"/>
      <c r="K25" s="133"/>
      <c r="L25" s="143"/>
      <c r="M25" s="143"/>
      <c r="N25" s="143"/>
      <c r="O25" s="145"/>
      <c r="P25" s="133"/>
      <c r="Q25" s="143"/>
      <c r="R25" s="29"/>
      <c r="S25" s="80">
        <v>57000</v>
      </c>
      <c r="T25" s="145"/>
      <c r="U25" s="133"/>
      <c r="V25" s="143"/>
      <c r="W25" s="143"/>
      <c r="X25" s="143"/>
      <c r="Y25" s="143"/>
    </row>
    <row r="26" spans="1:25" ht="13.5" thickBot="1">
      <c r="A26" s="134" t="s">
        <v>30</v>
      </c>
      <c r="B26" s="136" t="s">
        <v>31</v>
      </c>
      <c r="C26" s="138" t="s">
        <v>32</v>
      </c>
      <c r="D26" s="140"/>
      <c r="E26" s="10" t="s">
        <v>11</v>
      </c>
      <c r="F26" s="119"/>
      <c r="G26" s="28"/>
      <c r="H26" s="119"/>
      <c r="I26" s="119"/>
      <c r="J26" s="130"/>
      <c r="K26" s="132"/>
      <c r="L26" s="142"/>
      <c r="M26" s="142"/>
      <c r="N26" s="142"/>
      <c r="O26" s="144"/>
      <c r="P26" s="132"/>
      <c r="Q26" s="142"/>
      <c r="R26" s="29"/>
      <c r="S26" s="79">
        <v>200</v>
      </c>
      <c r="T26" s="144"/>
      <c r="U26" s="132"/>
      <c r="V26" s="142"/>
      <c r="W26" s="142"/>
      <c r="X26" s="142"/>
      <c r="Y26" s="142"/>
    </row>
    <row r="27" spans="1:25" ht="15" customHeight="1" thickBot="1">
      <c r="A27" s="135"/>
      <c r="B27" s="137"/>
      <c r="C27" s="139"/>
      <c r="D27" s="141"/>
      <c r="E27" s="10" t="s">
        <v>12</v>
      </c>
      <c r="F27" s="120"/>
      <c r="G27" s="30"/>
      <c r="H27" s="146"/>
      <c r="I27" s="120"/>
      <c r="J27" s="131"/>
      <c r="K27" s="133"/>
      <c r="L27" s="143"/>
      <c r="M27" s="143"/>
      <c r="N27" s="143"/>
      <c r="O27" s="145"/>
      <c r="P27" s="133"/>
      <c r="Q27" s="143"/>
      <c r="R27" s="31"/>
      <c r="S27" s="80">
        <v>3800</v>
      </c>
      <c r="T27" s="145"/>
      <c r="U27" s="133"/>
      <c r="V27" s="143"/>
      <c r="W27" s="143"/>
      <c r="X27" s="143"/>
      <c r="Y27" s="143"/>
    </row>
    <row r="28" spans="1:25" ht="13.5" thickBot="1">
      <c r="A28" s="134" t="s">
        <v>33</v>
      </c>
      <c r="B28" s="136" t="s">
        <v>34</v>
      </c>
      <c r="C28" s="138" t="s">
        <v>35</v>
      </c>
      <c r="D28" s="140"/>
      <c r="E28" s="10" t="s">
        <v>11</v>
      </c>
      <c r="F28" s="119"/>
      <c r="G28" s="76"/>
      <c r="H28" s="104"/>
      <c r="I28" s="165">
        <v>200</v>
      </c>
      <c r="J28" s="130"/>
      <c r="K28" s="132"/>
      <c r="L28" s="142"/>
      <c r="M28" s="142"/>
      <c r="N28" s="142"/>
      <c r="O28" s="144"/>
      <c r="P28" s="132"/>
      <c r="Q28" s="142"/>
      <c r="R28" s="142"/>
      <c r="S28" s="142"/>
      <c r="T28" s="34" t="s">
        <v>37</v>
      </c>
      <c r="U28" s="132"/>
      <c r="V28" s="142"/>
      <c r="W28" s="142"/>
      <c r="X28" s="142"/>
      <c r="Y28" s="142"/>
    </row>
    <row r="29" spans="1:25" ht="13.5" thickBot="1">
      <c r="A29" s="135"/>
      <c r="B29" s="137"/>
      <c r="C29" s="139"/>
      <c r="D29" s="141"/>
      <c r="E29" s="10" t="s">
        <v>12</v>
      </c>
      <c r="F29" s="120"/>
      <c r="G29" s="77"/>
      <c r="H29" s="105"/>
      <c r="I29" s="166"/>
      <c r="J29" s="131"/>
      <c r="K29" s="133"/>
      <c r="L29" s="143"/>
      <c r="M29" s="143"/>
      <c r="N29" s="143"/>
      <c r="O29" s="145"/>
      <c r="P29" s="133"/>
      <c r="Q29" s="143"/>
      <c r="R29" s="143"/>
      <c r="S29" s="143"/>
      <c r="T29" s="41" t="s">
        <v>38</v>
      </c>
      <c r="U29" s="133"/>
      <c r="V29" s="143"/>
      <c r="W29" s="143"/>
      <c r="X29" s="143"/>
      <c r="Y29" s="143"/>
    </row>
    <row r="30" spans="1:25" ht="13.5" thickBot="1">
      <c r="A30" s="134" t="s">
        <v>39</v>
      </c>
      <c r="B30" s="136" t="s">
        <v>40</v>
      </c>
      <c r="C30" s="138" t="s">
        <v>41</v>
      </c>
      <c r="D30" s="140"/>
      <c r="E30" s="10" t="s">
        <v>11</v>
      </c>
      <c r="F30" s="119"/>
      <c r="G30" s="167"/>
      <c r="H30" s="104"/>
      <c r="I30" s="165">
        <v>520</v>
      </c>
      <c r="J30" s="130"/>
      <c r="K30" s="132"/>
      <c r="L30" s="142"/>
      <c r="M30" s="142"/>
      <c r="N30" s="142"/>
      <c r="O30" s="144"/>
      <c r="P30" s="132"/>
      <c r="Q30" s="142"/>
      <c r="R30" s="142"/>
      <c r="S30" s="29" t="s">
        <v>42</v>
      </c>
      <c r="T30" s="144"/>
      <c r="U30" s="132"/>
      <c r="V30" s="142"/>
      <c r="W30" s="142"/>
      <c r="X30" s="142"/>
      <c r="Y30" s="142"/>
    </row>
    <row r="31" spans="1:25" ht="13.5" thickBot="1">
      <c r="A31" s="135"/>
      <c r="B31" s="137"/>
      <c r="C31" s="139"/>
      <c r="D31" s="141"/>
      <c r="E31" s="10" t="s">
        <v>12</v>
      </c>
      <c r="F31" s="120"/>
      <c r="G31" s="168"/>
      <c r="H31" s="105"/>
      <c r="I31" s="166"/>
      <c r="J31" s="131"/>
      <c r="K31" s="133"/>
      <c r="L31" s="143"/>
      <c r="M31" s="143"/>
      <c r="N31" s="143"/>
      <c r="O31" s="145"/>
      <c r="P31" s="133"/>
      <c r="Q31" s="143"/>
      <c r="R31" s="143"/>
      <c r="S31" s="31" t="s">
        <v>43</v>
      </c>
      <c r="T31" s="145"/>
      <c r="U31" s="133"/>
      <c r="V31" s="143"/>
      <c r="W31" s="143"/>
      <c r="X31" s="143"/>
      <c r="Y31" s="143"/>
    </row>
    <row r="32" spans="1:25" ht="14.25" thickBot="1">
      <c r="A32" s="6"/>
      <c r="B32" s="4" t="s">
        <v>44</v>
      </c>
      <c r="C32" s="4"/>
      <c r="D32" s="4">
        <f>G32+H32+L32+R32+S32+T32</f>
        <v>97712.19025</v>
      </c>
      <c r="E32" s="19"/>
      <c r="F32" s="35" t="s">
        <v>17</v>
      </c>
      <c r="G32" s="35">
        <f>SUM(G24+G26+G28)</f>
        <v>0</v>
      </c>
      <c r="H32" s="35">
        <f>SUM(H20:H31)</f>
        <v>712.19025</v>
      </c>
      <c r="I32" s="35">
        <f>SUM(I20:I31)</f>
        <v>720</v>
      </c>
      <c r="J32" s="36" t="s">
        <v>17</v>
      </c>
      <c r="K32" s="35" t="s">
        <v>17</v>
      </c>
      <c r="L32" s="35">
        <f>L20+L21+L22+L23</f>
        <v>0</v>
      </c>
      <c r="M32" s="35" t="s">
        <v>19</v>
      </c>
      <c r="N32" s="35">
        <f>N20+N21+N22+N23</f>
        <v>10894.34</v>
      </c>
      <c r="O32" s="36" t="s">
        <v>17</v>
      </c>
      <c r="P32" s="35" t="s">
        <v>17</v>
      </c>
      <c r="Q32" s="35" t="s">
        <v>17</v>
      </c>
      <c r="R32" s="35">
        <f>SUM(R20:R31)</f>
        <v>0</v>
      </c>
      <c r="S32" s="35">
        <f>S24+S25+S26+S27+S30+S31</f>
        <v>88000</v>
      </c>
      <c r="T32" s="36" t="s">
        <v>45</v>
      </c>
      <c r="U32" s="35" t="s">
        <v>17</v>
      </c>
      <c r="V32" s="35" t="s">
        <v>17</v>
      </c>
      <c r="W32" s="35">
        <f>SUM(W20:W31)</f>
        <v>0</v>
      </c>
      <c r="X32" s="35" t="s">
        <v>17</v>
      </c>
      <c r="Y32" s="35" t="s">
        <v>17</v>
      </c>
    </row>
    <row r="33" spans="1:25" ht="13.5" thickBot="1">
      <c r="A33" s="1"/>
      <c r="B33" s="11"/>
      <c r="C33" s="11"/>
      <c r="D33" s="14"/>
      <c r="E33" s="10"/>
      <c r="F33" s="32"/>
      <c r="G33" s="32"/>
      <c r="H33" s="78"/>
      <c r="I33" s="32"/>
      <c r="J33" s="33"/>
      <c r="K33" s="29"/>
      <c r="L33" s="29"/>
      <c r="M33" s="29"/>
      <c r="N33" s="29"/>
      <c r="O33" s="34"/>
      <c r="P33" s="29"/>
      <c r="Q33" s="29"/>
      <c r="R33" s="29"/>
      <c r="S33" s="29"/>
      <c r="T33" s="34"/>
      <c r="U33" s="29"/>
      <c r="V33" s="29"/>
      <c r="W33" s="29"/>
      <c r="X33" s="29"/>
      <c r="Y33" s="29"/>
    </row>
    <row r="34" spans="1:25" ht="13.5" thickBot="1">
      <c r="A34" s="134" t="s">
        <v>46</v>
      </c>
      <c r="B34" s="136" t="s">
        <v>47</v>
      </c>
      <c r="C34" s="138" t="s">
        <v>48</v>
      </c>
      <c r="D34" s="140"/>
      <c r="E34" s="10" t="s">
        <v>11</v>
      </c>
      <c r="F34" s="119"/>
      <c r="G34" s="76"/>
      <c r="H34" s="104"/>
      <c r="I34" s="165">
        <v>250</v>
      </c>
      <c r="J34" s="130"/>
      <c r="K34" s="132"/>
      <c r="L34" s="142"/>
      <c r="M34" s="142"/>
      <c r="N34" s="142"/>
      <c r="O34" s="34" t="s">
        <v>49</v>
      </c>
      <c r="P34" s="132"/>
      <c r="Q34" s="142"/>
      <c r="R34" s="142"/>
      <c r="S34" s="142"/>
      <c r="T34" s="144"/>
      <c r="U34" s="132"/>
      <c r="V34" s="142"/>
      <c r="W34" s="142"/>
      <c r="X34" s="142"/>
      <c r="Y34" s="142"/>
    </row>
    <row r="35" spans="1:25" ht="13.5" thickBot="1">
      <c r="A35" s="135"/>
      <c r="B35" s="137"/>
      <c r="C35" s="139"/>
      <c r="D35" s="141"/>
      <c r="E35" s="10" t="s">
        <v>12</v>
      </c>
      <c r="F35" s="120"/>
      <c r="G35" s="77"/>
      <c r="H35" s="105"/>
      <c r="I35" s="166"/>
      <c r="J35" s="131"/>
      <c r="K35" s="133"/>
      <c r="L35" s="143"/>
      <c r="M35" s="143"/>
      <c r="N35" s="143"/>
      <c r="O35" s="41" t="s">
        <v>50</v>
      </c>
      <c r="P35" s="133"/>
      <c r="Q35" s="143"/>
      <c r="R35" s="143"/>
      <c r="S35" s="143"/>
      <c r="T35" s="145"/>
      <c r="U35" s="133"/>
      <c r="V35" s="143"/>
      <c r="W35" s="143"/>
      <c r="X35" s="143"/>
      <c r="Y35" s="143"/>
    </row>
    <row r="36" spans="1:25" ht="13.5" thickBot="1">
      <c r="A36" s="134" t="s">
        <v>51</v>
      </c>
      <c r="B36" s="136" t="s">
        <v>52</v>
      </c>
      <c r="C36" s="138" t="s">
        <v>53</v>
      </c>
      <c r="D36" s="140"/>
      <c r="E36" s="10" t="s">
        <v>11</v>
      </c>
      <c r="F36" s="119"/>
      <c r="G36" s="76"/>
      <c r="H36" s="104"/>
      <c r="I36" s="165">
        <v>150</v>
      </c>
      <c r="J36" s="130"/>
      <c r="K36" s="132"/>
      <c r="L36" s="142"/>
      <c r="M36" s="142"/>
      <c r="N36" s="142"/>
      <c r="O36" s="34" t="s">
        <v>54</v>
      </c>
      <c r="P36" s="132"/>
      <c r="Q36" s="142"/>
      <c r="R36" s="142"/>
      <c r="S36" s="142"/>
      <c r="T36" s="144"/>
      <c r="U36" s="132"/>
      <c r="V36" s="142"/>
      <c r="W36" s="142"/>
      <c r="X36" s="142"/>
      <c r="Y36" s="142"/>
    </row>
    <row r="37" spans="1:25" ht="13.5" thickBot="1">
      <c r="A37" s="135"/>
      <c r="B37" s="137"/>
      <c r="C37" s="139"/>
      <c r="D37" s="141"/>
      <c r="E37" s="10" t="s">
        <v>12</v>
      </c>
      <c r="F37" s="120"/>
      <c r="G37" s="77"/>
      <c r="H37" s="105"/>
      <c r="I37" s="166"/>
      <c r="J37" s="131"/>
      <c r="K37" s="133"/>
      <c r="L37" s="143"/>
      <c r="M37" s="143"/>
      <c r="N37" s="143"/>
      <c r="O37" s="41" t="s">
        <v>55</v>
      </c>
      <c r="P37" s="133"/>
      <c r="Q37" s="143"/>
      <c r="R37" s="143"/>
      <c r="S37" s="143"/>
      <c r="T37" s="145"/>
      <c r="U37" s="133"/>
      <c r="V37" s="143"/>
      <c r="W37" s="143"/>
      <c r="X37" s="143"/>
      <c r="Y37" s="143"/>
    </row>
    <row r="38" spans="1:25" ht="13.5" thickBot="1">
      <c r="A38" s="134" t="s">
        <v>56</v>
      </c>
      <c r="B38" s="136" t="s">
        <v>57</v>
      </c>
      <c r="C38" s="138" t="s">
        <v>32</v>
      </c>
      <c r="D38" s="140"/>
      <c r="E38" s="10" t="s">
        <v>11</v>
      </c>
      <c r="F38" s="119"/>
      <c r="G38" s="76"/>
      <c r="H38" s="104"/>
      <c r="I38" s="165"/>
      <c r="J38" s="130"/>
      <c r="K38" s="132"/>
      <c r="L38" s="142"/>
      <c r="M38" s="29"/>
      <c r="N38" s="74">
        <v>82.5</v>
      </c>
      <c r="O38" s="144"/>
      <c r="P38" s="132"/>
      <c r="Q38" s="142"/>
      <c r="R38" s="142"/>
      <c r="S38" s="142"/>
      <c r="T38" s="144"/>
      <c r="U38" s="132"/>
      <c r="V38" s="142"/>
      <c r="W38" s="142"/>
      <c r="X38" s="142"/>
      <c r="Y38" s="142"/>
    </row>
    <row r="39" spans="1:25" ht="13.5" thickBot="1">
      <c r="A39" s="135"/>
      <c r="B39" s="137"/>
      <c r="C39" s="139"/>
      <c r="D39" s="141"/>
      <c r="E39" s="10" t="s">
        <v>12</v>
      </c>
      <c r="F39" s="120"/>
      <c r="G39" s="77"/>
      <c r="H39" s="105"/>
      <c r="I39" s="166"/>
      <c r="J39" s="131"/>
      <c r="K39" s="133"/>
      <c r="L39" s="143"/>
      <c r="M39" s="29"/>
      <c r="N39" s="75">
        <v>1567.5</v>
      </c>
      <c r="O39" s="145"/>
      <c r="P39" s="133"/>
      <c r="Q39" s="143"/>
      <c r="R39" s="143"/>
      <c r="S39" s="143"/>
      <c r="T39" s="145"/>
      <c r="U39" s="133"/>
      <c r="V39" s="143"/>
      <c r="W39" s="143"/>
      <c r="X39" s="143"/>
      <c r="Y39" s="143"/>
    </row>
    <row r="40" spans="1:25" ht="13.5" thickBot="1">
      <c r="A40" s="134" t="s">
        <v>58</v>
      </c>
      <c r="B40" s="136" t="s">
        <v>59</v>
      </c>
      <c r="C40" s="138" t="s">
        <v>60</v>
      </c>
      <c r="D40" s="140"/>
      <c r="E40" s="10" t="s">
        <v>11</v>
      </c>
      <c r="F40" s="119"/>
      <c r="G40" s="76"/>
      <c r="H40" s="104"/>
      <c r="I40" s="165">
        <v>350</v>
      </c>
      <c r="J40" s="130"/>
      <c r="K40" s="132"/>
      <c r="L40" s="142"/>
      <c r="M40" s="142"/>
      <c r="N40" s="29" t="s">
        <v>62</v>
      </c>
      <c r="O40" s="144"/>
      <c r="P40" s="132"/>
      <c r="Q40" s="142"/>
      <c r="R40" s="142"/>
      <c r="S40" s="142"/>
      <c r="T40" s="144"/>
      <c r="U40" s="132"/>
      <c r="V40" s="142"/>
      <c r="W40" s="142"/>
      <c r="X40" s="142"/>
      <c r="Y40" s="142"/>
    </row>
    <row r="41" spans="1:25" ht="13.5" thickBot="1">
      <c r="A41" s="135"/>
      <c r="B41" s="137"/>
      <c r="C41" s="139"/>
      <c r="D41" s="141"/>
      <c r="E41" s="10" t="s">
        <v>12</v>
      </c>
      <c r="F41" s="120"/>
      <c r="G41" s="77"/>
      <c r="H41" s="105"/>
      <c r="I41" s="166"/>
      <c r="J41" s="131"/>
      <c r="K41" s="133"/>
      <c r="L41" s="143"/>
      <c r="M41" s="143"/>
      <c r="N41" s="29" t="s">
        <v>63</v>
      </c>
      <c r="O41" s="145"/>
      <c r="P41" s="133"/>
      <c r="Q41" s="143"/>
      <c r="R41" s="143"/>
      <c r="S41" s="143"/>
      <c r="T41" s="145"/>
      <c r="U41" s="133"/>
      <c r="V41" s="143"/>
      <c r="W41" s="143"/>
      <c r="X41" s="143"/>
      <c r="Y41" s="143"/>
    </row>
    <row r="42" spans="1:25" ht="13.5" thickBot="1">
      <c r="A42" s="134" t="s">
        <v>64</v>
      </c>
      <c r="B42" s="136" t="s">
        <v>65</v>
      </c>
      <c r="C42" s="138" t="s">
        <v>66</v>
      </c>
      <c r="D42" s="140"/>
      <c r="E42" s="10" t="s">
        <v>11</v>
      </c>
      <c r="F42" s="119"/>
      <c r="G42" s="76"/>
      <c r="H42" s="104"/>
      <c r="I42" s="165">
        <v>500</v>
      </c>
      <c r="J42" s="130"/>
      <c r="K42" s="132"/>
      <c r="L42" s="142"/>
      <c r="M42" s="169"/>
      <c r="N42" s="142"/>
      <c r="O42" s="144"/>
      <c r="P42" s="132"/>
      <c r="Q42" s="142"/>
      <c r="R42" s="29"/>
      <c r="S42" s="79">
        <v>1100</v>
      </c>
      <c r="T42" s="144"/>
      <c r="U42" s="132"/>
      <c r="V42" s="142"/>
      <c r="W42" s="142"/>
      <c r="X42" s="142"/>
      <c r="Y42" s="142"/>
    </row>
    <row r="43" spans="1:25" ht="13.5" thickBot="1">
      <c r="A43" s="135"/>
      <c r="B43" s="137"/>
      <c r="C43" s="139"/>
      <c r="D43" s="141"/>
      <c r="E43" s="10" t="s">
        <v>12</v>
      </c>
      <c r="F43" s="120"/>
      <c r="G43" s="77"/>
      <c r="H43" s="105"/>
      <c r="I43" s="166"/>
      <c r="J43" s="131"/>
      <c r="K43" s="133"/>
      <c r="L43" s="143"/>
      <c r="M43" s="170"/>
      <c r="N43" s="143"/>
      <c r="O43" s="145"/>
      <c r="P43" s="133"/>
      <c r="Q43" s="143"/>
      <c r="R43" s="31"/>
      <c r="S43" s="80">
        <v>20900</v>
      </c>
      <c r="T43" s="145"/>
      <c r="U43" s="133"/>
      <c r="V43" s="143"/>
      <c r="W43" s="143"/>
      <c r="X43" s="143"/>
      <c r="Y43" s="143"/>
    </row>
    <row r="44" spans="1:25" ht="13.5" thickBot="1">
      <c r="A44" s="134" t="s">
        <v>67</v>
      </c>
      <c r="B44" s="136" t="s">
        <v>68</v>
      </c>
      <c r="C44" s="138" t="s">
        <v>69</v>
      </c>
      <c r="D44" s="140"/>
      <c r="E44" s="10" t="s">
        <v>11</v>
      </c>
      <c r="F44" s="119"/>
      <c r="G44" s="76"/>
      <c r="H44" s="104"/>
      <c r="I44" s="165">
        <v>250</v>
      </c>
      <c r="J44" s="130"/>
      <c r="K44" s="132"/>
      <c r="L44" s="142"/>
      <c r="M44" s="142"/>
      <c r="N44" s="29" t="s">
        <v>70</v>
      </c>
      <c r="O44" s="144"/>
      <c r="P44" s="132"/>
      <c r="Q44" s="142"/>
      <c r="R44" s="142"/>
      <c r="S44" s="142"/>
      <c r="T44" s="144"/>
      <c r="U44" s="132"/>
      <c r="V44" s="142"/>
      <c r="W44" s="142"/>
      <c r="X44" s="142"/>
      <c r="Y44" s="142"/>
    </row>
    <row r="45" spans="1:25" ht="13.5" thickBot="1">
      <c r="A45" s="135"/>
      <c r="B45" s="137"/>
      <c r="C45" s="139"/>
      <c r="D45" s="141"/>
      <c r="E45" s="10" t="s">
        <v>12</v>
      </c>
      <c r="F45" s="120"/>
      <c r="G45" s="77"/>
      <c r="H45" s="105"/>
      <c r="I45" s="166"/>
      <c r="J45" s="131"/>
      <c r="K45" s="133"/>
      <c r="L45" s="143"/>
      <c r="M45" s="143"/>
      <c r="N45" s="29" t="s">
        <v>71</v>
      </c>
      <c r="O45" s="145"/>
      <c r="P45" s="133"/>
      <c r="Q45" s="143"/>
      <c r="R45" s="143"/>
      <c r="S45" s="143"/>
      <c r="T45" s="145"/>
      <c r="U45" s="133"/>
      <c r="V45" s="143"/>
      <c r="W45" s="143"/>
      <c r="X45" s="143"/>
      <c r="Y45" s="143"/>
    </row>
    <row r="46" spans="1:25" ht="13.5" thickBot="1">
      <c r="A46" s="134" t="s">
        <v>72</v>
      </c>
      <c r="B46" s="136"/>
      <c r="C46" s="136"/>
      <c r="D46" s="140"/>
      <c r="E46" s="10" t="s">
        <v>11</v>
      </c>
      <c r="F46" s="119"/>
      <c r="G46" s="119"/>
      <c r="H46" s="146"/>
      <c r="I46" s="119"/>
      <c r="J46" s="130"/>
      <c r="K46" s="132"/>
      <c r="L46" s="142"/>
      <c r="M46" s="142"/>
      <c r="N46" s="142"/>
      <c r="O46" s="144"/>
      <c r="P46" s="132"/>
      <c r="Q46" s="142"/>
      <c r="R46" s="142"/>
      <c r="S46" s="142"/>
      <c r="T46" s="144"/>
      <c r="U46" s="132"/>
      <c r="V46" s="142"/>
      <c r="W46" s="142"/>
      <c r="X46" s="142"/>
      <c r="Y46" s="142"/>
    </row>
    <row r="47" spans="1:25" ht="13.5" thickBot="1">
      <c r="A47" s="135"/>
      <c r="B47" s="137"/>
      <c r="C47" s="137"/>
      <c r="D47" s="141"/>
      <c r="E47" s="10" t="s">
        <v>12</v>
      </c>
      <c r="F47" s="120"/>
      <c r="G47" s="120"/>
      <c r="H47" s="120"/>
      <c r="I47" s="120"/>
      <c r="J47" s="131"/>
      <c r="K47" s="133"/>
      <c r="L47" s="143"/>
      <c r="M47" s="143"/>
      <c r="N47" s="143"/>
      <c r="O47" s="145"/>
      <c r="P47" s="133"/>
      <c r="Q47" s="143"/>
      <c r="R47" s="143"/>
      <c r="S47" s="143"/>
      <c r="T47" s="145"/>
      <c r="U47" s="133"/>
      <c r="V47" s="143"/>
      <c r="W47" s="143"/>
      <c r="X47" s="143"/>
      <c r="Y47" s="143"/>
    </row>
    <row r="48" spans="1:25" ht="14.25" thickBot="1">
      <c r="A48" s="6"/>
      <c r="B48" s="4" t="s">
        <v>73</v>
      </c>
      <c r="C48" s="4"/>
      <c r="D48" s="4">
        <f>G48+H48+M48+N48+O48+R48</f>
        <v>19140</v>
      </c>
      <c r="E48" s="15"/>
      <c r="F48" s="35" t="s">
        <v>17</v>
      </c>
      <c r="G48" s="35">
        <f>G34+G36+G42</f>
        <v>0</v>
      </c>
      <c r="H48" s="35">
        <f>SUM(H34:H47)</f>
        <v>0</v>
      </c>
      <c r="I48" s="35">
        <f>SUM(I34:I47)</f>
        <v>1500</v>
      </c>
      <c r="J48" s="36" t="s">
        <v>17</v>
      </c>
      <c r="K48" s="35" t="s">
        <v>17</v>
      </c>
      <c r="L48" s="35" t="s">
        <v>17</v>
      </c>
      <c r="M48" s="35">
        <f>M38+M39</f>
        <v>0</v>
      </c>
      <c r="N48" s="35">
        <f>N40+N41+N44+N45+N38+N39</f>
        <v>12375</v>
      </c>
      <c r="O48" s="36" t="s">
        <v>76</v>
      </c>
      <c r="P48" s="35" t="s">
        <v>17</v>
      </c>
      <c r="Q48" s="35" t="s">
        <v>17</v>
      </c>
      <c r="R48" s="35">
        <f>SUM(R34:R47)</f>
        <v>0</v>
      </c>
      <c r="S48" s="35">
        <f>SUM(S34:S47)</f>
        <v>22000</v>
      </c>
      <c r="T48" s="36" t="s">
        <v>17</v>
      </c>
      <c r="U48" s="35" t="s">
        <v>17</v>
      </c>
      <c r="V48" s="35" t="s">
        <v>17</v>
      </c>
      <c r="W48" s="35">
        <f>SUM(W34:W47)</f>
        <v>0</v>
      </c>
      <c r="X48" s="35" t="s">
        <v>17</v>
      </c>
      <c r="Y48" s="35" t="s">
        <v>17</v>
      </c>
    </row>
    <row r="49" spans="1:25" ht="13.5" thickBot="1">
      <c r="A49" s="1"/>
      <c r="B49" s="11"/>
      <c r="C49" s="11"/>
      <c r="D49" s="14"/>
      <c r="E49" s="10"/>
      <c r="F49" s="32"/>
      <c r="G49" s="32"/>
      <c r="H49" s="32"/>
      <c r="I49" s="32"/>
      <c r="J49" s="33"/>
      <c r="K49" s="29"/>
      <c r="L49" s="29"/>
      <c r="M49" s="29"/>
      <c r="N49" s="29"/>
      <c r="O49" s="34"/>
      <c r="P49" s="29"/>
      <c r="Q49" s="29"/>
      <c r="R49" s="29"/>
      <c r="S49" s="29"/>
      <c r="T49" s="34"/>
      <c r="U49" s="29"/>
      <c r="V49" s="29"/>
      <c r="W49" s="29"/>
      <c r="X49" s="29"/>
      <c r="Y49" s="29"/>
    </row>
    <row r="50" spans="1:25" ht="13.5" thickBot="1">
      <c r="A50" s="1"/>
      <c r="B50" s="20" t="s">
        <v>77</v>
      </c>
      <c r="C50" s="11"/>
      <c r="D50" s="14"/>
      <c r="E50" s="10"/>
      <c r="F50" s="32"/>
      <c r="G50" s="32"/>
      <c r="H50" s="32"/>
      <c r="I50" s="32"/>
      <c r="J50" s="33"/>
      <c r="K50" s="29"/>
      <c r="L50" s="29"/>
      <c r="M50" s="29"/>
      <c r="N50" s="29"/>
      <c r="O50" s="34"/>
      <c r="P50" s="29"/>
      <c r="Q50" s="29"/>
      <c r="R50" s="29"/>
      <c r="S50" s="29"/>
      <c r="T50" s="34"/>
      <c r="U50" s="29"/>
      <c r="V50" s="29"/>
      <c r="W50" s="29"/>
      <c r="X50" s="29"/>
      <c r="Y50" s="29"/>
    </row>
    <row r="51" spans="1:25" ht="13.5" thickBot="1">
      <c r="A51" s="134" t="s">
        <v>78</v>
      </c>
      <c r="B51" s="136" t="s">
        <v>79</v>
      </c>
      <c r="C51" s="138" t="s">
        <v>60</v>
      </c>
      <c r="D51" s="140"/>
      <c r="E51" s="10" t="s">
        <v>11</v>
      </c>
      <c r="F51" s="119"/>
      <c r="G51" s="106">
        <v>1277.67173</v>
      </c>
      <c r="H51" s="119"/>
      <c r="I51" s="119"/>
      <c r="J51" s="130"/>
      <c r="K51" s="132"/>
      <c r="L51" s="142"/>
      <c r="M51" s="142"/>
      <c r="N51" s="142"/>
      <c r="O51" s="144"/>
      <c r="P51" s="132"/>
      <c r="Q51" s="142"/>
      <c r="R51" s="142"/>
      <c r="T51" s="144"/>
      <c r="U51" s="132"/>
      <c r="V51" s="142"/>
      <c r="W51" s="142"/>
      <c r="X51" s="29" t="s">
        <v>80</v>
      </c>
      <c r="Y51" s="142"/>
    </row>
    <row r="52" spans="1:25" ht="13.5" thickBot="1">
      <c r="A52" s="135"/>
      <c r="B52" s="137"/>
      <c r="C52" s="139"/>
      <c r="D52" s="141"/>
      <c r="E52" s="10" t="s">
        <v>12</v>
      </c>
      <c r="F52" s="120"/>
      <c r="G52" s="107"/>
      <c r="H52" s="120"/>
      <c r="I52" s="120"/>
      <c r="J52" s="131"/>
      <c r="K52" s="133"/>
      <c r="L52" s="143"/>
      <c r="M52" s="143"/>
      <c r="N52" s="143"/>
      <c r="O52" s="145"/>
      <c r="P52" s="133"/>
      <c r="Q52" s="143"/>
      <c r="R52" s="173"/>
      <c r="S52" s="85"/>
      <c r="T52" s="174"/>
      <c r="U52" s="133"/>
      <c r="V52" s="143"/>
      <c r="W52" s="143"/>
      <c r="X52" s="31" t="s">
        <v>81</v>
      </c>
      <c r="Y52" s="143"/>
    </row>
    <row r="53" spans="1:25" ht="13.5" thickBot="1">
      <c r="A53" s="134" t="s">
        <v>82</v>
      </c>
      <c r="B53" s="171" t="s">
        <v>83</v>
      </c>
      <c r="C53" s="138" t="s">
        <v>84</v>
      </c>
      <c r="D53" s="140"/>
      <c r="E53" s="10" t="s">
        <v>11</v>
      </c>
      <c r="F53" s="119"/>
      <c r="G53" s="107"/>
      <c r="H53" s="119"/>
      <c r="I53" s="119"/>
      <c r="J53" s="130"/>
      <c r="K53" s="132"/>
      <c r="L53" s="142"/>
      <c r="M53" s="142"/>
      <c r="N53" s="142"/>
      <c r="O53" s="144"/>
      <c r="P53" s="132"/>
      <c r="Q53" s="142"/>
      <c r="R53" s="175"/>
      <c r="S53" s="85"/>
      <c r="T53" s="176"/>
      <c r="U53" s="132"/>
      <c r="V53" s="142"/>
      <c r="W53" s="142"/>
      <c r="X53" s="29" t="s">
        <v>74</v>
      </c>
      <c r="Y53" s="142"/>
    </row>
    <row r="54" spans="1:25" ht="13.5" thickBot="1">
      <c r="A54" s="135"/>
      <c r="B54" s="172"/>
      <c r="C54" s="139"/>
      <c r="D54" s="141"/>
      <c r="E54" s="10" t="s">
        <v>12</v>
      </c>
      <c r="F54" s="120"/>
      <c r="G54" s="107"/>
      <c r="H54" s="120"/>
      <c r="I54" s="120"/>
      <c r="J54" s="131"/>
      <c r="K54" s="133"/>
      <c r="L54" s="143"/>
      <c r="M54" s="143"/>
      <c r="N54" s="143"/>
      <c r="O54" s="145"/>
      <c r="P54" s="133"/>
      <c r="Q54" s="143"/>
      <c r="R54" s="173"/>
      <c r="S54" s="85"/>
      <c r="T54" s="174"/>
      <c r="U54" s="133"/>
      <c r="V54" s="143"/>
      <c r="W54" s="143"/>
      <c r="X54" s="31" t="s">
        <v>86</v>
      </c>
      <c r="Y54" s="143"/>
    </row>
    <row r="55" spans="1:25" ht="13.5" thickBot="1">
      <c r="A55" s="134" t="s">
        <v>87</v>
      </c>
      <c r="B55" s="136" t="s">
        <v>88</v>
      </c>
      <c r="C55" s="138" t="s">
        <v>89</v>
      </c>
      <c r="D55" s="140"/>
      <c r="E55" s="10" t="s">
        <v>11</v>
      </c>
      <c r="F55" s="119"/>
      <c r="G55" s="107"/>
      <c r="H55" s="119"/>
      <c r="I55" s="119"/>
      <c r="J55" s="130"/>
      <c r="K55" s="132"/>
      <c r="L55" s="142"/>
      <c r="M55" s="142"/>
      <c r="N55" s="142"/>
      <c r="O55" s="144"/>
      <c r="P55" s="132"/>
      <c r="Q55" s="142"/>
      <c r="R55" s="175"/>
      <c r="S55" s="85"/>
      <c r="T55" s="176"/>
      <c r="U55" s="132"/>
      <c r="V55" s="142"/>
      <c r="W55" s="142"/>
      <c r="X55" s="29" t="s">
        <v>75</v>
      </c>
      <c r="Y55" s="142"/>
    </row>
    <row r="56" spans="1:25" ht="13.5" thickBot="1">
      <c r="A56" s="135"/>
      <c r="B56" s="137"/>
      <c r="C56" s="139"/>
      <c r="D56" s="141"/>
      <c r="E56" s="10" t="s">
        <v>12</v>
      </c>
      <c r="F56" s="120"/>
      <c r="G56" s="108"/>
      <c r="H56" s="120"/>
      <c r="I56" s="120"/>
      <c r="J56" s="131"/>
      <c r="K56" s="133"/>
      <c r="L56" s="143"/>
      <c r="M56" s="143"/>
      <c r="N56" s="143"/>
      <c r="O56" s="145"/>
      <c r="P56" s="133"/>
      <c r="Q56" s="143"/>
      <c r="R56" s="173"/>
      <c r="S56" s="85"/>
      <c r="T56" s="174"/>
      <c r="U56" s="133"/>
      <c r="V56" s="143"/>
      <c r="W56" s="143"/>
      <c r="X56" s="31" t="s">
        <v>90</v>
      </c>
      <c r="Y56" s="143"/>
    </row>
    <row r="57" spans="1:25" ht="12.75" customHeight="1">
      <c r="A57" s="179"/>
      <c r="B57" s="181" t="s">
        <v>91</v>
      </c>
      <c r="C57" s="183"/>
      <c r="D57" s="21"/>
      <c r="E57" s="183"/>
      <c r="F57" s="177" t="s">
        <v>17</v>
      </c>
      <c r="G57" s="177">
        <f>G51+G53+G55</f>
        <v>1277.67173</v>
      </c>
      <c r="H57" s="177" t="s">
        <v>17</v>
      </c>
      <c r="I57" s="177">
        <f>SUM(I51:I56)</f>
        <v>0</v>
      </c>
      <c r="J57" s="185" t="s">
        <v>17</v>
      </c>
      <c r="K57" s="187" t="s">
        <v>17</v>
      </c>
      <c r="L57" s="177" t="s">
        <v>17</v>
      </c>
      <c r="M57" s="177" t="s">
        <v>17</v>
      </c>
      <c r="N57" s="177">
        <f>SUM(N51:N56)</f>
        <v>0</v>
      </c>
      <c r="O57" s="185" t="s">
        <v>17</v>
      </c>
      <c r="P57" s="187" t="s">
        <v>17</v>
      </c>
      <c r="Q57" s="177" t="s">
        <v>17</v>
      </c>
      <c r="R57" s="191">
        <f>SUM(R51:R56)</f>
        <v>0</v>
      </c>
      <c r="S57" s="189"/>
      <c r="T57" s="193" t="s">
        <v>17</v>
      </c>
      <c r="U57" s="187" t="s">
        <v>17</v>
      </c>
      <c r="V57" s="177" t="s">
        <v>17</v>
      </c>
      <c r="W57" s="177">
        <f>SUM(W51:W56)</f>
        <v>0</v>
      </c>
      <c r="X57" s="177">
        <f>X51+X52+X53+X54+X55+X56</f>
        <v>46000</v>
      </c>
      <c r="Y57" s="177" t="s">
        <v>17</v>
      </c>
    </row>
    <row r="58" spans="1:25" ht="14.25" thickBot="1">
      <c r="A58" s="180"/>
      <c r="B58" s="182"/>
      <c r="C58" s="184"/>
      <c r="D58" s="4">
        <f>G57+X57</f>
        <v>47277.67173</v>
      </c>
      <c r="E58" s="184"/>
      <c r="F58" s="178"/>
      <c r="G58" s="178"/>
      <c r="H58" s="178"/>
      <c r="I58" s="178"/>
      <c r="J58" s="186"/>
      <c r="K58" s="188"/>
      <c r="L58" s="178"/>
      <c r="M58" s="178"/>
      <c r="N58" s="178"/>
      <c r="O58" s="186"/>
      <c r="P58" s="188"/>
      <c r="Q58" s="178"/>
      <c r="R58" s="192"/>
      <c r="S58" s="190"/>
      <c r="T58" s="194"/>
      <c r="U58" s="188"/>
      <c r="V58" s="178"/>
      <c r="W58" s="178"/>
      <c r="X58" s="178"/>
      <c r="Y58" s="178"/>
    </row>
    <row r="59" spans="1:25" ht="12.75">
      <c r="A59" s="195"/>
      <c r="B59" s="136"/>
      <c r="C59" s="136"/>
      <c r="D59" s="140"/>
      <c r="E59" s="136"/>
      <c r="F59" s="142"/>
      <c r="G59" s="142"/>
      <c r="H59" s="142"/>
      <c r="I59" s="142"/>
      <c r="J59" s="144"/>
      <c r="K59" s="132"/>
      <c r="L59" s="142"/>
      <c r="M59" s="142"/>
      <c r="N59" s="142"/>
      <c r="O59" s="144"/>
      <c r="P59" s="132"/>
      <c r="Q59" s="142"/>
      <c r="R59" s="142"/>
      <c r="S59" s="149"/>
      <c r="T59" s="144"/>
      <c r="U59" s="132"/>
      <c r="V59" s="142"/>
      <c r="W59" s="142"/>
      <c r="X59" s="142"/>
      <c r="Y59" s="142"/>
    </row>
    <row r="60" spans="1:25" ht="13.5" thickBot="1">
      <c r="A60" s="196"/>
      <c r="B60" s="137"/>
      <c r="C60" s="137"/>
      <c r="D60" s="141"/>
      <c r="E60" s="137"/>
      <c r="F60" s="143"/>
      <c r="G60" s="143"/>
      <c r="H60" s="143"/>
      <c r="I60" s="143"/>
      <c r="J60" s="145"/>
      <c r="K60" s="133"/>
      <c r="L60" s="143"/>
      <c r="M60" s="143"/>
      <c r="N60" s="143"/>
      <c r="O60" s="145"/>
      <c r="P60" s="133"/>
      <c r="Q60" s="143"/>
      <c r="R60" s="143"/>
      <c r="S60" s="143"/>
      <c r="T60" s="145"/>
      <c r="U60" s="133"/>
      <c r="V60" s="143"/>
      <c r="W60" s="143"/>
      <c r="X60" s="143"/>
      <c r="Y60" s="143"/>
    </row>
    <row r="61" spans="1:25" ht="13.5" thickBot="1">
      <c r="A61" s="1"/>
      <c r="B61" s="20" t="s">
        <v>92</v>
      </c>
      <c r="C61" s="10"/>
      <c r="D61" s="14"/>
      <c r="E61" s="10"/>
      <c r="F61" s="32"/>
      <c r="G61" s="32"/>
      <c r="H61" s="32"/>
      <c r="I61" s="32"/>
      <c r="J61" s="33"/>
      <c r="K61" s="29"/>
      <c r="L61" s="29"/>
      <c r="M61" s="29"/>
      <c r="N61" s="29"/>
      <c r="O61" s="34"/>
      <c r="P61" s="29"/>
      <c r="Q61" s="29"/>
      <c r="R61" s="29"/>
      <c r="S61" s="29"/>
      <c r="T61" s="34"/>
      <c r="U61" s="29"/>
      <c r="V61" s="29"/>
      <c r="W61" s="29"/>
      <c r="X61" s="29"/>
      <c r="Y61" s="29"/>
    </row>
    <row r="62" spans="1:25" ht="13.5" thickBot="1">
      <c r="A62" s="134" t="s">
        <v>93</v>
      </c>
      <c r="B62" s="136" t="s">
        <v>94</v>
      </c>
      <c r="C62" s="138" t="s">
        <v>95</v>
      </c>
      <c r="D62" s="140"/>
      <c r="E62" s="10" t="s">
        <v>11</v>
      </c>
      <c r="F62" s="119"/>
      <c r="G62" s="28"/>
      <c r="H62" s="119"/>
      <c r="I62" s="119">
        <v>430</v>
      </c>
      <c r="J62" s="130"/>
      <c r="K62" s="132"/>
      <c r="L62" s="142"/>
      <c r="M62" s="142"/>
      <c r="N62" s="29" t="s">
        <v>96</v>
      </c>
      <c r="O62" s="144"/>
      <c r="P62" s="132"/>
      <c r="Q62" s="142"/>
      <c r="R62" s="142"/>
      <c r="S62" s="142"/>
      <c r="T62" s="144"/>
      <c r="U62" s="132"/>
      <c r="V62" s="142"/>
      <c r="W62" s="142"/>
      <c r="X62" s="142"/>
      <c r="Y62" s="142"/>
    </row>
    <row r="63" spans="1:25" ht="13.5" thickBot="1">
      <c r="A63" s="135"/>
      <c r="B63" s="137"/>
      <c r="C63" s="139"/>
      <c r="D63" s="141"/>
      <c r="E63" s="10" t="s">
        <v>12</v>
      </c>
      <c r="F63" s="120"/>
      <c r="G63" s="30"/>
      <c r="H63" s="120"/>
      <c r="I63" s="120"/>
      <c r="J63" s="131"/>
      <c r="K63" s="133"/>
      <c r="L63" s="143"/>
      <c r="M63" s="143"/>
      <c r="N63" s="29" t="s">
        <v>97</v>
      </c>
      <c r="O63" s="145"/>
      <c r="P63" s="133"/>
      <c r="Q63" s="143"/>
      <c r="R63" s="143"/>
      <c r="S63" s="143"/>
      <c r="T63" s="145"/>
      <c r="U63" s="133"/>
      <c r="V63" s="143"/>
      <c r="W63" s="143"/>
      <c r="X63" s="143"/>
      <c r="Y63" s="143"/>
    </row>
    <row r="64" spans="1:25" ht="13.5" thickBot="1">
      <c r="A64" s="134" t="s">
        <v>98</v>
      </c>
      <c r="B64" s="136" t="s">
        <v>14</v>
      </c>
      <c r="C64" s="138" t="s">
        <v>95</v>
      </c>
      <c r="D64" s="140"/>
      <c r="E64" s="10" t="s">
        <v>11</v>
      </c>
      <c r="F64" s="119"/>
      <c r="G64" s="28"/>
      <c r="H64" s="119"/>
      <c r="I64" s="119">
        <v>430</v>
      </c>
      <c r="J64" s="130"/>
      <c r="K64" s="132"/>
      <c r="L64" s="142"/>
      <c r="M64" s="142"/>
      <c r="N64" s="29" t="s">
        <v>96</v>
      </c>
      <c r="O64" s="144"/>
      <c r="P64" s="132"/>
      <c r="Q64" s="142"/>
      <c r="R64" s="142"/>
      <c r="S64" s="142"/>
      <c r="T64" s="144"/>
      <c r="U64" s="132"/>
      <c r="V64" s="142"/>
      <c r="W64" s="142"/>
      <c r="X64" s="142"/>
      <c r="Y64" s="142"/>
    </row>
    <row r="65" spans="1:25" ht="13.5" thickBot="1">
      <c r="A65" s="135"/>
      <c r="B65" s="137"/>
      <c r="C65" s="139"/>
      <c r="D65" s="141"/>
      <c r="E65" s="10" t="s">
        <v>12</v>
      </c>
      <c r="F65" s="120"/>
      <c r="G65" s="30"/>
      <c r="H65" s="120"/>
      <c r="I65" s="120"/>
      <c r="J65" s="131"/>
      <c r="K65" s="133"/>
      <c r="L65" s="143"/>
      <c r="M65" s="143"/>
      <c r="N65" s="29" t="s">
        <v>97</v>
      </c>
      <c r="O65" s="145"/>
      <c r="P65" s="133"/>
      <c r="Q65" s="143"/>
      <c r="R65" s="143"/>
      <c r="S65" s="143"/>
      <c r="T65" s="145"/>
      <c r="U65" s="133"/>
      <c r="V65" s="143"/>
      <c r="W65" s="143"/>
      <c r="X65" s="143"/>
      <c r="Y65" s="143"/>
    </row>
    <row r="66" spans="1:25" ht="13.5" thickBot="1">
      <c r="A66" s="1"/>
      <c r="B66" s="20" t="s">
        <v>99</v>
      </c>
      <c r="C66" s="10"/>
      <c r="D66" s="14"/>
      <c r="E66" s="10"/>
      <c r="F66" s="32"/>
      <c r="G66" s="32"/>
      <c r="H66" s="32"/>
      <c r="I66" s="32"/>
      <c r="J66" s="33"/>
      <c r="K66" s="29"/>
      <c r="L66" s="29"/>
      <c r="M66" s="29"/>
      <c r="N66" s="29"/>
      <c r="O66" s="34"/>
      <c r="P66" s="29"/>
      <c r="Q66" s="29"/>
      <c r="R66" s="29"/>
      <c r="S66" s="29"/>
      <c r="T66" s="34"/>
      <c r="U66" s="29"/>
      <c r="V66" s="29"/>
      <c r="W66" s="29"/>
      <c r="X66" s="29"/>
      <c r="Y66" s="29"/>
    </row>
    <row r="67" spans="1:25" ht="13.5" thickBot="1">
      <c r="A67" s="134" t="s">
        <v>100</v>
      </c>
      <c r="B67" s="136" t="s">
        <v>101</v>
      </c>
      <c r="C67" s="138" t="s">
        <v>102</v>
      </c>
      <c r="D67" s="140"/>
      <c r="E67" s="10" t="s">
        <v>11</v>
      </c>
      <c r="F67" s="119"/>
      <c r="G67" s="119"/>
      <c r="H67" s="119"/>
      <c r="I67" s="119" t="s">
        <v>103</v>
      </c>
      <c r="J67" s="130"/>
      <c r="K67" s="132"/>
      <c r="L67" s="142"/>
      <c r="M67" s="142"/>
      <c r="N67" s="142"/>
      <c r="O67" s="34" t="s">
        <v>104</v>
      </c>
      <c r="P67" s="132"/>
      <c r="Q67" s="142"/>
      <c r="R67" s="142"/>
      <c r="S67" s="142"/>
      <c r="T67" s="144"/>
      <c r="U67" s="132"/>
      <c r="V67" s="142"/>
      <c r="W67" s="142"/>
      <c r="X67" s="142"/>
      <c r="Y67" s="142"/>
    </row>
    <row r="68" spans="1:25" ht="13.5" thickBot="1">
      <c r="A68" s="135"/>
      <c r="B68" s="137"/>
      <c r="C68" s="139"/>
      <c r="D68" s="141"/>
      <c r="E68" s="10" t="s">
        <v>12</v>
      </c>
      <c r="F68" s="120"/>
      <c r="G68" s="120"/>
      <c r="H68" s="120"/>
      <c r="I68" s="120"/>
      <c r="J68" s="131"/>
      <c r="K68" s="133"/>
      <c r="L68" s="143"/>
      <c r="M68" s="143"/>
      <c r="N68" s="143"/>
      <c r="O68" s="34" t="s">
        <v>105</v>
      </c>
      <c r="P68" s="133"/>
      <c r="Q68" s="143"/>
      <c r="R68" s="143"/>
      <c r="S68" s="143"/>
      <c r="T68" s="145"/>
      <c r="U68" s="133"/>
      <c r="V68" s="143"/>
      <c r="W68" s="143"/>
      <c r="X68" s="143"/>
      <c r="Y68" s="143"/>
    </row>
    <row r="69" spans="1:25" ht="13.5" thickBot="1">
      <c r="A69" s="134" t="s">
        <v>106</v>
      </c>
      <c r="B69" s="136" t="s">
        <v>28</v>
      </c>
      <c r="C69" s="138" t="s">
        <v>60</v>
      </c>
      <c r="D69" s="140"/>
      <c r="E69" s="10" t="s">
        <v>11</v>
      </c>
      <c r="F69" s="119"/>
      <c r="G69" s="119"/>
      <c r="H69" s="119"/>
      <c r="I69" s="119" t="s">
        <v>61</v>
      </c>
      <c r="J69" s="130"/>
      <c r="K69" s="132"/>
      <c r="L69" s="142"/>
      <c r="M69" s="142"/>
      <c r="N69" s="142"/>
      <c r="O69" s="34" t="s">
        <v>62</v>
      </c>
      <c r="P69" s="132"/>
      <c r="Q69" s="142"/>
      <c r="R69" s="142"/>
      <c r="S69" s="142"/>
      <c r="T69" s="144"/>
      <c r="U69" s="132"/>
      <c r="V69" s="142"/>
      <c r="W69" s="142"/>
      <c r="X69" s="142"/>
      <c r="Y69" s="142"/>
    </row>
    <row r="70" spans="1:25" ht="13.5" thickBot="1">
      <c r="A70" s="135"/>
      <c r="B70" s="137"/>
      <c r="C70" s="139"/>
      <c r="D70" s="141"/>
      <c r="E70" s="10" t="s">
        <v>12</v>
      </c>
      <c r="F70" s="120"/>
      <c r="G70" s="120"/>
      <c r="H70" s="120"/>
      <c r="I70" s="120"/>
      <c r="J70" s="131"/>
      <c r="K70" s="133"/>
      <c r="L70" s="143"/>
      <c r="M70" s="143"/>
      <c r="N70" s="143"/>
      <c r="O70" s="34" t="s">
        <v>63</v>
      </c>
      <c r="P70" s="133"/>
      <c r="Q70" s="143"/>
      <c r="R70" s="143"/>
      <c r="S70" s="143"/>
      <c r="T70" s="145"/>
      <c r="U70" s="133"/>
      <c r="V70" s="143"/>
      <c r="W70" s="143"/>
      <c r="X70" s="143"/>
      <c r="Y70" s="143"/>
    </row>
    <row r="71" spans="1:25" ht="13.5" thickBot="1">
      <c r="A71" s="134" t="s">
        <v>107</v>
      </c>
      <c r="B71" s="136" t="s">
        <v>108</v>
      </c>
      <c r="C71" s="138" t="s">
        <v>109</v>
      </c>
      <c r="D71" s="140"/>
      <c r="E71" s="10" t="s">
        <v>11</v>
      </c>
      <c r="F71" s="119"/>
      <c r="G71" s="119"/>
      <c r="H71" s="119"/>
      <c r="I71" s="119" t="s">
        <v>36</v>
      </c>
      <c r="J71" s="130"/>
      <c r="K71" s="132"/>
      <c r="L71" s="142"/>
      <c r="M71" s="142"/>
      <c r="N71" s="142"/>
      <c r="O71" s="34" t="s">
        <v>110</v>
      </c>
      <c r="P71" s="132"/>
      <c r="Q71" s="142"/>
      <c r="R71" s="142"/>
      <c r="S71" s="142"/>
      <c r="T71" s="144"/>
      <c r="U71" s="132"/>
      <c r="V71" s="142"/>
      <c r="W71" s="142"/>
      <c r="X71" s="142"/>
      <c r="Y71" s="142"/>
    </row>
    <row r="72" spans="1:25" ht="13.5" thickBot="1">
      <c r="A72" s="135"/>
      <c r="B72" s="137"/>
      <c r="C72" s="139"/>
      <c r="D72" s="141"/>
      <c r="E72" s="10" t="s">
        <v>12</v>
      </c>
      <c r="F72" s="120"/>
      <c r="G72" s="120"/>
      <c r="H72" s="120"/>
      <c r="I72" s="120"/>
      <c r="J72" s="131"/>
      <c r="K72" s="133"/>
      <c r="L72" s="143"/>
      <c r="M72" s="143"/>
      <c r="N72" s="143"/>
      <c r="O72" s="34" t="s">
        <v>111</v>
      </c>
      <c r="P72" s="133"/>
      <c r="Q72" s="143"/>
      <c r="R72" s="143"/>
      <c r="S72" s="143"/>
      <c r="T72" s="145"/>
      <c r="U72" s="133"/>
      <c r="V72" s="143"/>
      <c r="W72" s="143"/>
      <c r="X72" s="143"/>
      <c r="Y72" s="143"/>
    </row>
    <row r="73" spans="1:25" ht="14.25" thickBot="1">
      <c r="A73" s="7"/>
      <c r="B73" s="4" t="s">
        <v>112</v>
      </c>
      <c r="C73" s="4"/>
      <c r="D73" s="4">
        <f>G73+I73+N73+O73</f>
        <v>39105</v>
      </c>
      <c r="E73" s="15"/>
      <c r="F73" s="35" t="s">
        <v>17</v>
      </c>
      <c r="G73" s="35"/>
      <c r="H73" s="35">
        <f>H62+H64</f>
        <v>0</v>
      </c>
      <c r="I73" s="35">
        <f>I67+I69+I71+I64+I62</f>
        <v>1980</v>
      </c>
      <c r="J73" s="36" t="s">
        <v>17</v>
      </c>
      <c r="K73" s="35" t="s">
        <v>17</v>
      </c>
      <c r="L73" s="35" t="s">
        <v>17</v>
      </c>
      <c r="M73" s="35" t="s">
        <v>17</v>
      </c>
      <c r="N73" s="35">
        <f>N62+N63+N64+N65</f>
        <v>16500</v>
      </c>
      <c r="O73" s="36" t="s">
        <v>113</v>
      </c>
      <c r="P73" s="35" t="s">
        <v>17</v>
      </c>
      <c r="Q73" s="35" t="s">
        <v>17</v>
      </c>
      <c r="R73" s="35">
        <f>SUM(R62:R72)</f>
        <v>0</v>
      </c>
      <c r="S73" s="35">
        <f>SUM(S62:S72)</f>
        <v>0</v>
      </c>
      <c r="T73" s="36" t="s">
        <v>17</v>
      </c>
      <c r="U73" s="35" t="s">
        <v>17</v>
      </c>
      <c r="V73" s="35" t="s">
        <v>17</v>
      </c>
      <c r="W73" s="35">
        <f>SUM(W62:W72)</f>
        <v>0</v>
      </c>
      <c r="X73" s="35" t="s">
        <v>17</v>
      </c>
      <c r="Y73" s="35" t="s">
        <v>17</v>
      </c>
    </row>
    <row r="74" spans="1:25" ht="14.25" thickBot="1">
      <c r="A74" s="1"/>
      <c r="B74" s="16"/>
      <c r="C74" s="16"/>
      <c r="D74" s="17"/>
      <c r="E74" s="18"/>
      <c r="F74" s="37"/>
      <c r="G74" s="37"/>
      <c r="H74" s="37"/>
      <c r="I74" s="37"/>
      <c r="J74" s="38"/>
      <c r="K74" s="39"/>
      <c r="L74" s="39"/>
      <c r="M74" s="39"/>
      <c r="N74" s="39"/>
      <c r="O74" s="40"/>
      <c r="P74" s="39"/>
      <c r="Q74" s="39"/>
      <c r="R74" s="39"/>
      <c r="S74" s="39"/>
      <c r="T74" s="40"/>
      <c r="U74" s="39"/>
      <c r="V74" s="39"/>
      <c r="W74" s="39"/>
      <c r="X74" s="39"/>
      <c r="Y74" s="39"/>
    </row>
    <row r="75" spans="1:25" ht="14.25" thickBot="1">
      <c r="A75" s="1"/>
      <c r="B75" s="9" t="s">
        <v>114</v>
      </c>
      <c r="C75" s="16"/>
      <c r="D75" s="17"/>
      <c r="E75" s="18"/>
      <c r="F75" s="37"/>
      <c r="G75" s="37"/>
      <c r="H75" s="37"/>
      <c r="I75" s="37"/>
      <c r="J75" s="38"/>
      <c r="K75" s="39"/>
      <c r="L75" s="39"/>
      <c r="M75" s="39"/>
      <c r="N75" s="39"/>
      <c r="O75" s="40"/>
      <c r="P75" s="39"/>
      <c r="Q75" s="39"/>
      <c r="R75" s="39"/>
      <c r="S75" s="39"/>
      <c r="T75" s="40"/>
      <c r="U75" s="39"/>
      <c r="V75" s="39"/>
      <c r="W75" s="39"/>
      <c r="X75" s="39"/>
      <c r="Y75" s="39"/>
    </row>
    <row r="76" spans="1:25" ht="13.5" thickBot="1">
      <c r="A76" s="134" t="s">
        <v>115</v>
      </c>
      <c r="B76" s="136" t="s">
        <v>116</v>
      </c>
      <c r="C76" s="138" t="s">
        <v>84</v>
      </c>
      <c r="D76" s="197"/>
      <c r="E76" s="10" t="s">
        <v>11</v>
      </c>
      <c r="F76" s="199"/>
      <c r="G76" s="199"/>
      <c r="H76" s="199"/>
      <c r="I76" s="119" t="s">
        <v>85</v>
      </c>
      <c r="J76" s="130"/>
      <c r="K76" s="201"/>
      <c r="L76" s="203"/>
      <c r="M76" s="203"/>
      <c r="N76" s="203"/>
      <c r="O76" s="34" t="s">
        <v>117</v>
      </c>
      <c r="P76" s="201"/>
      <c r="Q76" s="203"/>
      <c r="R76" s="203"/>
      <c r="S76" s="203"/>
      <c r="T76" s="205"/>
      <c r="U76" s="201"/>
      <c r="V76" s="203"/>
      <c r="W76" s="203"/>
      <c r="X76" s="203"/>
      <c r="Y76" s="203"/>
    </row>
    <row r="77" spans="1:25" ht="13.5" thickBot="1">
      <c r="A77" s="135"/>
      <c r="B77" s="137"/>
      <c r="C77" s="139"/>
      <c r="D77" s="198"/>
      <c r="E77" s="10" t="s">
        <v>12</v>
      </c>
      <c r="F77" s="200"/>
      <c r="G77" s="200"/>
      <c r="H77" s="200"/>
      <c r="I77" s="120"/>
      <c r="J77" s="131"/>
      <c r="K77" s="202"/>
      <c r="L77" s="204"/>
      <c r="M77" s="204"/>
      <c r="N77" s="204"/>
      <c r="O77" s="34" t="s">
        <v>118</v>
      </c>
      <c r="P77" s="202"/>
      <c r="Q77" s="204"/>
      <c r="R77" s="204"/>
      <c r="S77" s="204"/>
      <c r="T77" s="206"/>
      <c r="U77" s="202"/>
      <c r="V77" s="204"/>
      <c r="W77" s="204"/>
      <c r="X77" s="204"/>
      <c r="Y77" s="204"/>
    </row>
    <row r="78" spans="1:25" ht="13.5" thickBot="1">
      <c r="A78" s="134" t="s">
        <v>119</v>
      </c>
      <c r="B78" s="136" t="s">
        <v>101</v>
      </c>
      <c r="C78" s="138" t="s">
        <v>95</v>
      </c>
      <c r="D78" s="197"/>
      <c r="E78" s="10" t="s">
        <v>11</v>
      </c>
      <c r="F78" s="199"/>
      <c r="G78" s="199"/>
      <c r="H78" s="199"/>
      <c r="I78" s="119" t="s">
        <v>120</v>
      </c>
      <c r="J78" s="130"/>
      <c r="K78" s="201"/>
      <c r="L78" s="203"/>
      <c r="M78" s="203"/>
      <c r="N78" s="203"/>
      <c r="O78" s="34" t="s">
        <v>96</v>
      </c>
      <c r="P78" s="201"/>
      <c r="Q78" s="203"/>
      <c r="R78" s="203"/>
      <c r="S78" s="203"/>
      <c r="T78" s="205"/>
      <c r="U78" s="201"/>
      <c r="V78" s="203"/>
      <c r="W78" s="203"/>
      <c r="X78" s="203"/>
      <c r="Y78" s="203"/>
    </row>
    <row r="79" spans="1:25" ht="13.5" thickBot="1">
      <c r="A79" s="135"/>
      <c r="B79" s="137"/>
      <c r="C79" s="139"/>
      <c r="D79" s="198"/>
      <c r="E79" s="10" t="s">
        <v>12</v>
      </c>
      <c r="F79" s="200"/>
      <c r="G79" s="200"/>
      <c r="H79" s="200"/>
      <c r="I79" s="120"/>
      <c r="J79" s="131"/>
      <c r="K79" s="202"/>
      <c r="L79" s="204"/>
      <c r="M79" s="204"/>
      <c r="N79" s="204"/>
      <c r="O79" s="34" t="s">
        <v>97</v>
      </c>
      <c r="P79" s="202"/>
      <c r="Q79" s="204"/>
      <c r="R79" s="204"/>
      <c r="S79" s="204"/>
      <c r="T79" s="206"/>
      <c r="U79" s="202"/>
      <c r="V79" s="204"/>
      <c r="W79" s="204"/>
      <c r="X79" s="204"/>
      <c r="Y79" s="204"/>
    </row>
    <row r="80" spans="1:25" ht="13.5" thickBot="1">
      <c r="A80" s="134" t="s">
        <v>121</v>
      </c>
      <c r="B80" s="136" t="s">
        <v>122</v>
      </c>
      <c r="C80" s="138" t="s">
        <v>123</v>
      </c>
      <c r="D80" s="197"/>
      <c r="E80" s="10" t="s">
        <v>11</v>
      </c>
      <c r="F80" s="199"/>
      <c r="G80" s="199"/>
      <c r="H80" s="199"/>
      <c r="I80" s="119"/>
      <c r="J80" s="130" t="s">
        <v>124</v>
      </c>
      <c r="K80" s="201"/>
      <c r="L80" s="203"/>
      <c r="M80" s="203"/>
      <c r="N80" s="203"/>
      <c r="O80" s="34" t="s">
        <v>125</v>
      </c>
      <c r="P80" s="201"/>
      <c r="Q80" s="203"/>
      <c r="R80" s="203"/>
      <c r="S80" s="203"/>
      <c r="T80" s="205"/>
      <c r="U80" s="201"/>
      <c r="V80" s="203"/>
      <c r="W80" s="203"/>
      <c r="X80" s="203"/>
      <c r="Y80" s="203"/>
    </row>
    <row r="81" spans="1:25" ht="13.5" thickBot="1">
      <c r="A81" s="135"/>
      <c r="B81" s="137"/>
      <c r="C81" s="139"/>
      <c r="D81" s="198"/>
      <c r="E81" s="10" t="s">
        <v>12</v>
      </c>
      <c r="F81" s="200"/>
      <c r="G81" s="200"/>
      <c r="H81" s="200"/>
      <c r="I81" s="120"/>
      <c r="J81" s="131"/>
      <c r="K81" s="202"/>
      <c r="L81" s="204"/>
      <c r="M81" s="204"/>
      <c r="N81" s="204"/>
      <c r="O81" s="34" t="s">
        <v>126</v>
      </c>
      <c r="P81" s="202"/>
      <c r="Q81" s="204"/>
      <c r="R81" s="204"/>
      <c r="S81" s="204"/>
      <c r="T81" s="206"/>
      <c r="U81" s="202"/>
      <c r="V81" s="204"/>
      <c r="W81" s="204"/>
      <c r="X81" s="204"/>
      <c r="Y81" s="204"/>
    </row>
    <row r="82" spans="1:25" ht="14.25" thickBot="1">
      <c r="A82" s="1"/>
      <c r="B82" s="20" t="s">
        <v>127</v>
      </c>
      <c r="C82" s="10"/>
      <c r="D82" s="17"/>
      <c r="E82" s="18"/>
      <c r="F82" s="37"/>
      <c r="G82" s="37"/>
      <c r="H82" s="37"/>
      <c r="I82" s="32"/>
      <c r="J82" s="33"/>
      <c r="K82" s="39"/>
      <c r="L82" s="39"/>
      <c r="M82" s="39"/>
      <c r="N82" s="39"/>
      <c r="O82" s="34"/>
      <c r="P82" s="39"/>
      <c r="Q82" s="39"/>
      <c r="R82" s="39"/>
      <c r="S82" s="39"/>
      <c r="T82" s="40"/>
      <c r="U82" s="39"/>
      <c r="V82" s="39"/>
      <c r="W82" s="39"/>
      <c r="X82" s="39"/>
      <c r="Y82" s="39"/>
    </row>
    <row r="83" spans="1:25" ht="13.5" thickBot="1">
      <c r="A83" s="134" t="s">
        <v>128</v>
      </c>
      <c r="B83" s="136" t="s">
        <v>129</v>
      </c>
      <c r="C83" s="138" t="s">
        <v>102</v>
      </c>
      <c r="D83" s="197"/>
      <c r="E83" s="10" t="s">
        <v>11</v>
      </c>
      <c r="F83" s="199"/>
      <c r="G83" s="199"/>
      <c r="H83" s="199"/>
      <c r="I83" s="119"/>
      <c r="J83" s="130" t="s">
        <v>75</v>
      </c>
      <c r="K83" s="201"/>
      <c r="L83" s="203"/>
      <c r="M83" s="203"/>
      <c r="N83" s="203"/>
      <c r="O83" s="34" t="s">
        <v>104</v>
      </c>
      <c r="P83" s="201"/>
      <c r="Q83" s="203"/>
      <c r="R83" s="203"/>
      <c r="S83" s="203"/>
      <c r="T83" s="205"/>
      <c r="U83" s="201"/>
      <c r="V83" s="203"/>
      <c r="W83" s="203"/>
      <c r="X83" s="203"/>
      <c r="Y83" s="203"/>
    </row>
    <row r="84" spans="1:25" ht="13.5" thickBot="1">
      <c r="A84" s="135"/>
      <c r="B84" s="137"/>
      <c r="C84" s="139"/>
      <c r="D84" s="198"/>
      <c r="E84" s="10" t="s">
        <v>12</v>
      </c>
      <c r="F84" s="200"/>
      <c r="G84" s="200"/>
      <c r="H84" s="200"/>
      <c r="I84" s="120"/>
      <c r="J84" s="131"/>
      <c r="K84" s="202"/>
      <c r="L84" s="204"/>
      <c r="M84" s="204"/>
      <c r="N84" s="204"/>
      <c r="O84" s="34" t="s">
        <v>105</v>
      </c>
      <c r="P84" s="202"/>
      <c r="Q84" s="204"/>
      <c r="R84" s="204"/>
      <c r="S84" s="204"/>
      <c r="T84" s="206"/>
      <c r="U84" s="202"/>
      <c r="V84" s="204"/>
      <c r="W84" s="204"/>
      <c r="X84" s="204"/>
      <c r="Y84" s="204"/>
    </row>
    <row r="85" spans="1:25" ht="14.25" thickBot="1">
      <c r="A85" s="7"/>
      <c r="B85" s="15" t="s">
        <v>130</v>
      </c>
      <c r="C85" s="22"/>
      <c r="D85" s="4">
        <f>I85+J85+O85</f>
        <v>41750</v>
      </c>
      <c r="E85" s="15"/>
      <c r="F85" s="35" t="s">
        <v>17</v>
      </c>
      <c r="G85" s="35" t="s">
        <v>17</v>
      </c>
      <c r="H85" s="35" t="s">
        <v>17</v>
      </c>
      <c r="I85" s="35">
        <f>I76+I78</f>
        <v>850</v>
      </c>
      <c r="J85" s="36" t="s">
        <v>131</v>
      </c>
      <c r="K85" s="35" t="s">
        <v>17</v>
      </c>
      <c r="L85" s="35" t="s">
        <v>17</v>
      </c>
      <c r="M85" s="35" t="s">
        <v>17</v>
      </c>
      <c r="N85" s="35">
        <f>SUM(N76:N84)</f>
        <v>0</v>
      </c>
      <c r="O85" s="42">
        <f>O76+O77+O78+O79+O80+O81+O83+O84</f>
        <v>39600</v>
      </c>
      <c r="P85" s="35" t="s">
        <v>17</v>
      </c>
      <c r="Q85" s="35" t="s">
        <v>17</v>
      </c>
      <c r="R85" s="35">
        <f>SUM(R76:R84)</f>
        <v>0</v>
      </c>
      <c r="S85" s="35">
        <f>SUM(S76:S84)</f>
        <v>0</v>
      </c>
      <c r="T85" s="36" t="s">
        <v>17</v>
      </c>
      <c r="U85" s="35" t="s">
        <v>17</v>
      </c>
      <c r="V85" s="35" t="s">
        <v>17</v>
      </c>
      <c r="W85" s="35">
        <f>SUM(W76:W84)</f>
        <v>0</v>
      </c>
      <c r="X85" s="35" t="s">
        <v>17</v>
      </c>
      <c r="Y85" s="35" t="s">
        <v>17</v>
      </c>
    </row>
    <row r="86" spans="1:25" ht="14.25" thickBot="1">
      <c r="A86" s="8"/>
      <c r="B86" s="23" t="s">
        <v>91</v>
      </c>
      <c r="C86" s="23" t="s">
        <v>132</v>
      </c>
      <c r="D86" s="23">
        <f>F86+G86+H86+I86+J86+K86+L86+M86+N86+O86+R86+S86+T86+V86+W86</f>
        <v>436075.94423</v>
      </c>
      <c r="E86" s="22"/>
      <c r="F86" s="43">
        <f>F18</f>
        <v>2571.6800000000003</v>
      </c>
      <c r="G86" s="43">
        <f>G73+G57+G48+G32</f>
        <v>1277.67173</v>
      </c>
      <c r="H86" s="43">
        <f>H32+H48+H73</f>
        <v>712.19025</v>
      </c>
      <c r="I86" s="43">
        <f>I73+I85+I57+I48+I32+I18</f>
        <v>5050</v>
      </c>
      <c r="J86" s="42" t="s">
        <v>131</v>
      </c>
      <c r="K86" s="43" t="s">
        <v>133</v>
      </c>
      <c r="L86" s="43">
        <f>L32</f>
        <v>0</v>
      </c>
      <c r="M86" s="43">
        <f>M48</f>
        <v>0</v>
      </c>
      <c r="N86" s="43">
        <f>N85+N73+N57+N48+N32+N18</f>
        <v>39769.34</v>
      </c>
      <c r="O86" s="42">
        <f>O85+O73+O48</f>
        <v>66990</v>
      </c>
      <c r="P86" s="43" t="s">
        <v>17</v>
      </c>
      <c r="Q86" s="35" t="s">
        <v>19</v>
      </c>
      <c r="R86" s="43">
        <f>R85+R73+R57+R48+R32+R18</f>
        <v>58843.75</v>
      </c>
      <c r="S86" s="43">
        <f>S85+S73+S58+S48+S32+S18</f>
        <v>166278.47</v>
      </c>
      <c r="T86" s="42" t="s">
        <v>45</v>
      </c>
      <c r="U86" s="44" t="s">
        <v>17</v>
      </c>
      <c r="V86" s="35">
        <f>V18</f>
        <v>39713.12225</v>
      </c>
      <c r="W86" s="43">
        <f>W85+W73+W57+W48+W32+W18</f>
        <v>43257.72</v>
      </c>
      <c r="X86" s="43">
        <f>X57</f>
        <v>46000</v>
      </c>
      <c r="Y86" s="43" t="s">
        <v>17</v>
      </c>
    </row>
    <row r="87" spans="1:25" ht="13.5" thickBot="1">
      <c r="A87" s="1"/>
      <c r="B87" s="11"/>
      <c r="C87" s="11"/>
      <c r="D87" s="11"/>
      <c r="E87" s="10"/>
      <c r="F87" s="45" t="s">
        <v>134</v>
      </c>
      <c r="G87" s="45" t="s">
        <v>135</v>
      </c>
      <c r="H87" s="45" t="s">
        <v>136</v>
      </c>
      <c r="I87" s="45" t="s">
        <v>137</v>
      </c>
      <c r="J87" s="46" t="s">
        <v>138</v>
      </c>
      <c r="K87" s="45" t="s">
        <v>134</v>
      </c>
      <c r="L87" s="45" t="s">
        <v>135</v>
      </c>
      <c r="M87" s="45" t="s">
        <v>136</v>
      </c>
      <c r="N87" s="45" t="s">
        <v>137</v>
      </c>
      <c r="O87" s="46" t="s">
        <v>138</v>
      </c>
      <c r="P87" s="45" t="s">
        <v>134</v>
      </c>
      <c r="Q87" s="45" t="s">
        <v>135</v>
      </c>
      <c r="R87" s="45" t="s">
        <v>136</v>
      </c>
      <c r="S87" s="45" t="s">
        <v>137</v>
      </c>
      <c r="T87" s="46" t="s">
        <v>138</v>
      </c>
      <c r="U87" s="45" t="s">
        <v>134</v>
      </c>
      <c r="V87" s="45" t="s">
        <v>135</v>
      </c>
      <c r="W87" s="45" t="s">
        <v>136</v>
      </c>
      <c r="X87" s="45" t="s">
        <v>137</v>
      </c>
      <c r="Y87" s="45" t="s">
        <v>138</v>
      </c>
    </row>
    <row r="88" ht="12.75">
      <c r="D88" s="50"/>
    </row>
    <row r="90" spans="6:8" ht="12.75">
      <c r="F90" t="s">
        <v>143</v>
      </c>
      <c r="G90" t="s">
        <v>144</v>
      </c>
      <c r="H90" t="s">
        <v>142</v>
      </c>
    </row>
    <row r="91" spans="2:8" ht="12.75">
      <c r="B91">
        <v>2012</v>
      </c>
      <c r="D91" s="51">
        <f>F86+K86</f>
        <v>3883.6800000000003</v>
      </c>
      <c r="F91" s="51">
        <f>F86+K15</f>
        <v>2832.6800000000003</v>
      </c>
      <c r="G91" s="51">
        <f>K16</f>
        <v>1051</v>
      </c>
      <c r="H91" s="51">
        <f aca="true" t="shared" si="0" ref="H91:H96">F91+G91</f>
        <v>3883.6800000000003</v>
      </c>
    </row>
    <row r="92" spans="2:8" ht="12.75">
      <c r="B92">
        <v>2013</v>
      </c>
      <c r="D92" s="51">
        <f>G86+L86+V86</f>
        <v>40990.79398</v>
      </c>
      <c r="F92" s="51">
        <f>G86+L20+L22+V13+V17</f>
        <v>3462.36173</v>
      </c>
      <c r="G92" s="51">
        <f>L21+L23+V14</f>
        <v>37528.43225</v>
      </c>
      <c r="H92" s="51">
        <f t="shared" si="0"/>
        <v>40990.793979999995</v>
      </c>
    </row>
    <row r="93" spans="2:8" ht="12.75">
      <c r="B93">
        <v>2014</v>
      </c>
      <c r="D93" s="51">
        <f>H86+M86+R86+W86</f>
        <v>102813.66025</v>
      </c>
      <c r="F93" s="51">
        <f>H86+M38+R8+W10+W17</f>
        <v>7693.660249999999</v>
      </c>
      <c r="G93" s="51">
        <f>R9+W11</f>
        <v>95120</v>
      </c>
      <c r="H93" s="52">
        <f>F93+G93</f>
        <v>102813.66025</v>
      </c>
    </row>
    <row r="94" spans="2:8" ht="12.75">
      <c r="B94">
        <v>2015</v>
      </c>
      <c r="D94" s="51">
        <f>I86+N86+S86+'приложение №2'!I18+X86</f>
        <v>264397.81</v>
      </c>
      <c r="F94" s="51">
        <f>I86+N40+N44+N62+N64+S30+X51+X53+X55+N20+N22+N38+S24+S26+'приложение №2'!I14+'приложение №2'!I16+S42+S8</f>
        <v>22366.56</v>
      </c>
      <c r="G94" s="51">
        <f>N41+N45+N63+N65+S31+X52+X54+X56+N21+N23+N39+S25+S27+S43+'приложение №2'!I15+'приложение №2'!I17+S9</f>
        <v>242031.25</v>
      </c>
      <c r="H94" s="51">
        <f t="shared" si="0"/>
        <v>264397.81</v>
      </c>
    </row>
    <row r="95" spans="2:8" ht="12.75">
      <c r="B95">
        <v>2016</v>
      </c>
      <c r="D95" s="51">
        <f>J86+O86+T86</f>
        <v>77290</v>
      </c>
      <c r="F95" s="51">
        <f>J86+O34+O36+O67+O69+O71+O76+O78+O80+O83+T28</f>
        <v>5099.5</v>
      </c>
      <c r="G95" s="51">
        <f>O35+O37+O68+O70+O72+O77+O79+O81+O84+T29</f>
        <v>72190.5</v>
      </c>
      <c r="H95" s="51">
        <f t="shared" si="0"/>
        <v>77290</v>
      </c>
    </row>
    <row r="96" spans="2:8" ht="12.75">
      <c r="B96" t="s">
        <v>142</v>
      </c>
      <c r="D96" s="53">
        <f>D91+D92+D93+D94+D95</f>
        <v>489375.94423</v>
      </c>
      <c r="E96" s="54"/>
      <c r="F96" s="53">
        <f>F91+F92+F93+F94+F95</f>
        <v>41454.76198</v>
      </c>
      <c r="G96" s="53">
        <f>G91+G92+G93+G94+G95</f>
        <v>447921.18225</v>
      </c>
      <c r="H96" s="53">
        <f t="shared" si="0"/>
        <v>489375.94423</v>
      </c>
    </row>
    <row r="97" ht="12.75">
      <c r="H97" s="51">
        <f>D96-H96</f>
        <v>0</v>
      </c>
    </row>
  </sheetData>
  <sheetProtection/>
  <mergeCells count="708">
    <mergeCell ref="W83:W84"/>
    <mergeCell ref="X83:X84"/>
    <mergeCell ref="Y83:Y84"/>
    <mergeCell ref="S83:S84"/>
    <mergeCell ref="T83:T84"/>
    <mergeCell ref="U83:U84"/>
    <mergeCell ref="V83:V84"/>
    <mergeCell ref="N83:N84"/>
    <mergeCell ref="P83:P84"/>
    <mergeCell ref="Q83:Q84"/>
    <mergeCell ref="R83:R84"/>
    <mergeCell ref="J83:J84"/>
    <mergeCell ref="K83:K84"/>
    <mergeCell ref="L83:L84"/>
    <mergeCell ref="M83:M84"/>
    <mergeCell ref="F83:F84"/>
    <mergeCell ref="G83:G84"/>
    <mergeCell ref="H83:H84"/>
    <mergeCell ref="I83:I84"/>
    <mergeCell ref="A83:A84"/>
    <mergeCell ref="B83:B84"/>
    <mergeCell ref="C83:C84"/>
    <mergeCell ref="D83:D84"/>
    <mergeCell ref="V80:V81"/>
    <mergeCell ref="W80:W81"/>
    <mergeCell ref="X80:X81"/>
    <mergeCell ref="Y80:Y81"/>
    <mergeCell ref="R80:R81"/>
    <mergeCell ref="S80:S81"/>
    <mergeCell ref="T80:T81"/>
    <mergeCell ref="U80:U81"/>
    <mergeCell ref="M80:M81"/>
    <mergeCell ref="N80:N81"/>
    <mergeCell ref="P80:P81"/>
    <mergeCell ref="Q80:Q81"/>
    <mergeCell ref="I80:I81"/>
    <mergeCell ref="J80:J81"/>
    <mergeCell ref="K80:K81"/>
    <mergeCell ref="L80:L81"/>
    <mergeCell ref="W78:W79"/>
    <mergeCell ref="X78:X79"/>
    <mergeCell ref="Y78:Y79"/>
    <mergeCell ref="A80:A81"/>
    <mergeCell ref="B80:B81"/>
    <mergeCell ref="C80:C81"/>
    <mergeCell ref="D80:D81"/>
    <mergeCell ref="F80:F81"/>
    <mergeCell ref="G80:G81"/>
    <mergeCell ref="H80:H81"/>
    <mergeCell ref="S78:S79"/>
    <mergeCell ref="T78:T79"/>
    <mergeCell ref="U78:U79"/>
    <mergeCell ref="V78:V79"/>
    <mergeCell ref="N78:N79"/>
    <mergeCell ref="P78:P79"/>
    <mergeCell ref="Q78:Q79"/>
    <mergeCell ref="R78:R79"/>
    <mergeCell ref="J78:J79"/>
    <mergeCell ref="K78:K79"/>
    <mergeCell ref="L78:L79"/>
    <mergeCell ref="M78:M79"/>
    <mergeCell ref="F78:F79"/>
    <mergeCell ref="G78:G79"/>
    <mergeCell ref="H78:H79"/>
    <mergeCell ref="I78:I79"/>
    <mergeCell ref="A78:A79"/>
    <mergeCell ref="B78:B79"/>
    <mergeCell ref="C78:C79"/>
    <mergeCell ref="D78:D79"/>
    <mergeCell ref="M76:M77"/>
    <mergeCell ref="N76:N77"/>
    <mergeCell ref="I76:I77"/>
    <mergeCell ref="J76:J77"/>
    <mergeCell ref="K76:K77"/>
    <mergeCell ref="L76:L77"/>
    <mergeCell ref="P76:P77"/>
    <mergeCell ref="Q76:Q77"/>
    <mergeCell ref="X76:X77"/>
    <mergeCell ref="Y76:Y77"/>
    <mergeCell ref="R76:R77"/>
    <mergeCell ref="S76:S77"/>
    <mergeCell ref="T76:T77"/>
    <mergeCell ref="U76:U77"/>
    <mergeCell ref="V76:V77"/>
    <mergeCell ref="W76:W77"/>
    <mergeCell ref="W71:W72"/>
    <mergeCell ref="X71:X72"/>
    <mergeCell ref="U71:U72"/>
    <mergeCell ref="V71:V72"/>
    <mergeCell ref="N71:N72"/>
    <mergeCell ref="P71:P72"/>
    <mergeCell ref="Q71:Q72"/>
    <mergeCell ref="R71:R72"/>
    <mergeCell ref="Y71:Y72"/>
    <mergeCell ref="A76:A77"/>
    <mergeCell ref="B76:B77"/>
    <mergeCell ref="C76:C77"/>
    <mergeCell ref="D76:D77"/>
    <mergeCell ref="F76:F77"/>
    <mergeCell ref="G76:G77"/>
    <mergeCell ref="H76:H77"/>
    <mergeCell ref="S71:S72"/>
    <mergeCell ref="T71:T72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B71:B72"/>
    <mergeCell ref="C71:C72"/>
    <mergeCell ref="D71:D72"/>
    <mergeCell ref="V69:V70"/>
    <mergeCell ref="W69:W70"/>
    <mergeCell ref="M69:M70"/>
    <mergeCell ref="N69:N70"/>
    <mergeCell ref="P69:P70"/>
    <mergeCell ref="Q69:Q70"/>
    <mergeCell ref="X69:X70"/>
    <mergeCell ref="Y69:Y70"/>
    <mergeCell ref="R69:R70"/>
    <mergeCell ref="S69:S70"/>
    <mergeCell ref="T69:T70"/>
    <mergeCell ref="U69:U70"/>
    <mergeCell ref="I69:I70"/>
    <mergeCell ref="J69:J70"/>
    <mergeCell ref="K69:K70"/>
    <mergeCell ref="L69:L70"/>
    <mergeCell ref="W67:W68"/>
    <mergeCell ref="X67:X68"/>
    <mergeCell ref="U67:U68"/>
    <mergeCell ref="V67:V68"/>
    <mergeCell ref="N67:N68"/>
    <mergeCell ref="P67:P68"/>
    <mergeCell ref="Y67:Y68"/>
    <mergeCell ref="A69:A70"/>
    <mergeCell ref="B69:B70"/>
    <mergeCell ref="C69:C70"/>
    <mergeCell ref="D69:D70"/>
    <mergeCell ref="F69:F70"/>
    <mergeCell ref="G69:G70"/>
    <mergeCell ref="H69:H70"/>
    <mergeCell ref="S67:S68"/>
    <mergeCell ref="T67:T68"/>
    <mergeCell ref="Q67:Q68"/>
    <mergeCell ref="R67:R68"/>
    <mergeCell ref="J67:J68"/>
    <mergeCell ref="K67:K68"/>
    <mergeCell ref="L67:L68"/>
    <mergeCell ref="M67:M68"/>
    <mergeCell ref="F67:F68"/>
    <mergeCell ref="G67:G68"/>
    <mergeCell ref="H67:H68"/>
    <mergeCell ref="I67:I68"/>
    <mergeCell ref="A67:A68"/>
    <mergeCell ref="B67:B68"/>
    <mergeCell ref="C67:C68"/>
    <mergeCell ref="D67:D68"/>
    <mergeCell ref="Y64:Y65"/>
    <mergeCell ref="R64:R65"/>
    <mergeCell ref="S64:S65"/>
    <mergeCell ref="T64:T65"/>
    <mergeCell ref="U64:U65"/>
    <mergeCell ref="V64:V65"/>
    <mergeCell ref="W64:W65"/>
    <mergeCell ref="I64:I65"/>
    <mergeCell ref="J64:J65"/>
    <mergeCell ref="K64:K65"/>
    <mergeCell ref="L64:L65"/>
    <mergeCell ref="M64:M65"/>
    <mergeCell ref="O64:O65"/>
    <mergeCell ref="P64:P65"/>
    <mergeCell ref="Q64:Q65"/>
    <mergeCell ref="W62:W63"/>
    <mergeCell ref="X62:X63"/>
    <mergeCell ref="V62:V63"/>
    <mergeCell ref="O62:O63"/>
    <mergeCell ref="P62:P63"/>
    <mergeCell ref="Q62:Q63"/>
    <mergeCell ref="R62:R63"/>
    <mergeCell ref="X64:X65"/>
    <mergeCell ref="Y62:Y63"/>
    <mergeCell ref="A64:A65"/>
    <mergeCell ref="B64:B65"/>
    <mergeCell ref="C64:C65"/>
    <mergeCell ref="D64:D65"/>
    <mergeCell ref="F64:F65"/>
    <mergeCell ref="H64:H65"/>
    <mergeCell ref="S62:S63"/>
    <mergeCell ref="T62:T63"/>
    <mergeCell ref="U62:U63"/>
    <mergeCell ref="J62:J63"/>
    <mergeCell ref="K62:K63"/>
    <mergeCell ref="L62:L63"/>
    <mergeCell ref="M62:M63"/>
    <mergeCell ref="F62:F63"/>
    <mergeCell ref="H62:H63"/>
    <mergeCell ref="I62:I63"/>
    <mergeCell ref="A62:A63"/>
    <mergeCell ref="B62:B63"/>
    <mergeCell ref="C62:C63"/>
    <mergeCell ref="D62:D63"/>
    <mergeCell ref="N59:N60"/>
    <mergeCell ref="O59:O60"/>
    <mergeCell ref="J59:J60"/>
    <mergeCell ref="K59:K60"/>
    <mergeCell ref="L59:L60"/>
    <mergeCell ref="M59:M60"/>
    <mergeCell ref="X59:X60"/>
    <mergeCell ref="Y59:Y60"/>
    <mergeCell ref="R59:R60"/>
    <mergeCell ref="S59:S60"/>
    <mergeCell ref="T59:T60"/>
    <mergeCell ref="U59:U60"/>
    <mergeCell ref="V59:V60"/>
    <mergeCell ref="W59:W60"/>
    <mergeCell ref="F59:F60"/>
    <mergeCell ref="G59:G60"/>
    <mergeCell ref="H59:H60"/>
    <mergeCell ref="I59:I60"/>
    <mergeCell ref="P59:P60"/>
    <mergeCell ref="Q59:Q60"/>
    <mergeCell ref="X57:X58"/>
    <mergeCell ref="T57:T58"/>
    <mergeCell ref="U57:U58"/>
    <mergeCell ref="V57:V58"/>
    <mergeCell ref="Y57:Y58"/>
    <mergeCell ref="A59:A60"/>
    <mergeCell ref="B59:B60"/>
    <mergeCell ref="C59:C60"/>
    <mergeCell ref="D59:D60"/>
    <mergeCell ref="E59:E60"/>
    <mergeCell ref="N57:N58"/>
    <mergeCell ref="R55:R56"/>
    <mergeCell ref="T55:T56"/>
    <mergeCell ref="W57:W58"/>
    <mergeCell ref="Q57:Q58"/>
    <mergeCell ref="R57:R58"/>
    <mergeCell ref="P57:P58"/>
    <mergeCell ref="W55:W56"/>
    <mergeCell ref="S57:S58"/>
    <mergeCell ref="U55:U56"/>
    <mergeCell ref="V55:V56"/>
    <mergeCell ref="I57:I58"/>
    <mergeCell ref="J57:J58"/>
    <mergeCell ref="K57:K58"/>
    <mergeCell ref="L57:L58"/>
    <mergeCell ref="M57:M58"/>
    <mergeCell ref="M55:M56"/>
    <mergeCell ref="N55:N56"/>
    <mergeCell ref="O55:O56"/>
    <mergeCell ref="Y55:Y56"/>
    <mergeCell ref="A57:A58"/>
    <mergeCell ref="B57:B58"/>
    <mergeCell ref="C57:C58"/>
    <mergeCell ref="E57:E58"/>
    <mergeCell ref="F57:F58"/>
    <mergeCell ref="O57:O58"/>
    <mergeCell ref="P55:P56"/>
    <mergeCell ref="Q55:Q56"/>
    <mergeCell ref="A55:A56"/>
    <mergeCell ref="B55:B56"/>
    <mergeCell ref="C55:C56"/>
    <mergeCell ref="D55:D56"/>
    <mergeCell ref="F55:F56"/>
    <mergeCell ref="J55:J56"/>
    <mergeCell ref="K55:K56"/>
    <mergeCell ref="L55:L56"/>
    <mergeCell ref="G57:G58"/>
    <mergeCell ref="H57:H58"/>
    <mergeCell ref="M53:M54"/>
    <mergeCell ref="N53:N54"/>
    <mergeCell ref="O53:O54"/>
    <mergeCell ref="P53:P54"/>
    <mergeCell ref="H55:H56"/>
    <mergeCell ref="I55:I56"/>
    <mergeCell ref="I53:I54"/>
    <mergeCell ref="J53:J54"/>
    <mergeCell ref="Y53:Y54"/>
    <mergeCell ref="Q53:Q54"/>
    <mergeCell ref="R53:R54"/>
    <mergeCell ref="T53:T54"/>
    <mergeCell ref="U53:U54"/>
    <mergeCell ref="V53:V54"/>
    <mergeCell ref="W53:W54"/>
    <mergeCell ref="K53:K54"/>
    <mergeCell ref="L53:L54"/>
    <mergeCell ref="W51:W52"/>
    <mergeCell ref="V51:V52"/>
    <mergeCell ref="N51:N52"/>
    <mergeCell ref="O51:O52"/>
    <mergeCell ref="P51:P52"/>
    <mergeCell ref="Q51:Q52"/>
    <mergeCell ref="Y51:Y52"/>
    <mergeCell ref="A53:A54"/>
    <mergeCell ref="B53:B54"/>
    <mergeCell ref="C53:C54"/>
    <mergeCell ref="D53:D54"/>
    <mergeCell ref="F53:F54"/>
    <mergeCell ref="H53:H54"/>
    <mergeCell ref="R51:R52"/>
    <mergeCell ref="T51:T52"/>
    <mergeCell ref="U51:U52"/>
    <mergeCell ref="J51:J52"/>
    <mergeCell ref="K51:K52"/>
    <mergeCell ref="L51:L52"/>
    <mergeCell ref="M51:M52"/>
    <mergeCell ref="F51:F52"/>
    <mergeCell ref="H51:H52"/>
    <mergeCell ref="I51:I52"/>
    <mergeCell ref="A51:A52"/>
    <mergeCell ref="B51:B52"/>
    <mergeCell ref="C51:C52"/>
    <mergeCell ref="D51:D52"/>
    <mergeCell ref="N46:N47"/>
    <mergeCell ref="O46:O47"/>
    <mergeCell ref="J46:J47"/>
    <mergeCell ref="K46:K47"/>
    <mergeCell ref="L46:L47"/>
    <mergeCell ref="M46:M47"/>
    <mergeCell ref="P46:P47"/>
    <mergeCell ref="Q46:Q47"/>
    <mergeCell ref="X46:X47"/>
    <mergeCell ref="Y46:Y47"/>
    <mergeCell ref="R46:R47"/>
    <mergeCell ref="S46:S47"/>
    <mergeCell ref="T46:T47"/>
    <mergeCell ref="U46:U47"/>
    <mergeCell ref="V46:V47"/>
    <mergeCell ref="W46:W47"/>
    <mergeCell ref="F46:F47"/>
    <mergeCell ref="G46:G47"/>
    <mergeCell ref="H46:H47"/>
    <mergeCell ref="I46:I47"/>
    <mergeCell ref="A46:A47"/>
    <mergeCell ref="B46:B47"/>
    <mergeCell ref="C46:C47"/>
    <mergeCell ref="D46:D47"/>
    <mergeCell ref="Y44:Y45"/>
    <mergeCell ref="R44:R45"/>
    <mergeCell ref="S44:S45"/>
    <mergeCell ref="T44:T45"/>
    <mergeCell ref="U44:U45"/>
    <mergeCell ref="V44:V45"/>
    <mergeCell ref="W44:W45"/>
    <mergeCell ref="J44:J45"/>
    <mergeCell ref="K44:K45"/>
    <mergeCell ref="L44:L45"/>
    <mergeCell ref="M44:M45"/>
    <mergeCell ref="O44:O45"/>
    <mergeCell ref="X44:X45"/>
    <mergeCell ref="Q44:Q45"/>
    <mergeCell ref="W42:W43"/>
    <mergeCell ref="X42:X43"/>
    <mergeCell ref="V42:V43"/>
    <mergeCell ref="N42:N43"/>
    <mergeCell ref="O42:O43"/>
    <mergeCell ref="P42:P43"/>
    <mergeCell ref="Q42:Q43"/>
    <mergeCell ref="Y42:Y43"/>
    <mergeCell ref="A44:A45"/>
    <mergeCell ref="B44:B45"/>
    <mergeCell ref="C44:C45"/>
    <mergeCell ref="D44:D45"/>
    <mergeCell ref="F44:F45"/>
    <mergeCell ref="I44:I45"/>
    <mergeCell ref="T42:T43"/>
    <mergeCell ref="U42:U43"/>
    <mergeCell ref="P44:P45"/>
    <mergeCell ref="J42:J43"/>
    <mergeCell ref="K42:K43"/>
    <mergeCell ref="L42:L43"/>
    <mergeCell ref="M42:M43"/>
    <mergeCell ref="F42:F43"/>
    <mergeCell ref="I42:I43"/>
    <mergeCell ref="H42:H43"/>
    <mergeCell ref="W40:W41"/>
    <mergeCell ref="A42:A43"/>
    <mergeCell ref="B42:B43"/>
    <mergeCell ref="C42:C43"/>
    <mergeCell ref="D42:D43"/>
    <mergeCell ref="M40:M41"/>
    <mergeCell ref="O40:O41"/>
    <mergeCell ref="J40:J41"/>
    <mergeCell ref="K40:K41"/>
    <mergeCell ref="L40:L41"/>
    <mergeCell ref="R38:R39"/>
    <mergeCell ref="P40:P41"/>
    <mergeCell ref="Q40:Q41"/>
    <mergeCell ref="X40:X41"/>
    <mergeCell ref="Y40:Y41"/>
    <mergeCell ref="R40:R41"/>
    <mergeCell ref="S40:S41"/>
    <mergeCell ref="T40:T41"/>
    <mergeCell ref="U40:U41"/>
    <mergeCell ref="V40:V41"/>
    <mergeCell ref="I40:I41"/>
    <mergeCell ref="S38:S39"/>
    <mergeCell ref="T38:T39"/>
    <mergeCell ref="U38:U39"/>
    <mergeCell ref="W38:W39"/>
    <mergeCell ref="X38:X39"/>
    <mergeCell ref="V38:V39"/>
    <mergeCell ref="O38:O39"/>
    <mergeCell ref="P38:P39"/>
    <mergeCell ref="Q38:Q39"/>
    <mergeCell ref="K38:K39"/>
    <mergeCell ref="L38:L39"/>
    <mergeCell ref="F38:F39"/>
    <mergeCell ref="I38:I39"/>
    <mergeCell ref="Y38:Y39"/>
    <mergeCell ref="A40:A41"/>
    <mergeCell ref="B40:B41"/>
    <mergeCell ref="C40:C41"/>
    <mergeCell ref="D40:D41"/>
    <mergeCell ref="F40:F41"/>
    <mergeCell ref="A38:A39"/>
    <mergeCell ref="B38:B39"/>
    <mergeCell ref="C38:C39"/>
    <mergeCell ref="D38:D39"/>
    <mergeCell ref="M36:M37"/>
    <mergeCell ref="N36:N37"/>
    <mergeCell ref="J36:J37"/>
    <mergeCell ref="K36:K37"/>
    <mergeCell ref="L36:L37"/>
    <mergeCell ref="J38:J39"/>
    <mergeCell ref="P36:P37"/>
    <mergeCell ref="Q36:Q37"/>
    <mergeCell ref="X36:X37"/>
    <mergeCell ref="Y36:Y37"/>
    <mergeCell ref="R36:R37"/>
    <mergeCell ref="S36:S37"/>
    <mergeCell ref="T36:T37"/>
    <mergeCell ref="U36:U37"/>
    <mergeCell ref="V36:V37"/>
    <mergeCell ref="W36:W37"/>
    <mergeCell ref="W34:W35"/>
    <mergeCell ref="X34:X35"/>
    <mergeCell ref="V34:V35"/>
    <mergeCell ref="N34:N35"/>
    <mergeCell ref="P34:P35"/>
    <mergeCell ref="Q34:Q35"/>
    <mergeCell ref="R34:R35"/>
    <mergeCell ref="Y34:Y35"/>
    <mergeCell ref="A36:A37"/>
    <mergeCell ref="B36:B37"/>
    <mergeCell ref="C36:C37"/>
    <mergeCell ref="D36:D37"/>
    <mergeCell ref="F36:F37"/>
    <mergeCell ref="I36:I37"/>
    <mergeCell ref="S34:S35"/>
    <mergeCell ref="T34:T35"/>
    <mergeCell ref="U34:U35"/>
    <mergeCell ref="L30:L31"/>
    <mergeCell ref="J34:J35"/>
    <mergeCell ref="K34:K35"/>
    <mergeCell ref="L34:L35"/>
    <mergeCell ref="M34:M35"/>
    <mergeCell ref="F34:F35"/>
    <mergeCell ref="I34:I35"/>
    <mergeCell ref="V30:V31"/>
    <mergeCell ref="W30:W31"/>
    <mergeCell ref="A34:A35"/>
    <mergeCell ref="B34:B35"/>
    <mergeCell ref="C34:C35"/>
    <mergeCell ref="D34:D35"/>
    <mergeCell ref="M30:M31"/>
    <mergeCell ref="N30:N31"/>
    <mergeCell ref="J30:J31"/>
    <mergeCell ref="K30:K31"/>
    <mergeCell ref="P28:P29"/>
    <mergeCell ref="Q28:Q29"/>
    <mergeCell ref="O30:O31"/>
    <mergeCell ref="P30:P31"/>
    <mergeCell ref="X30:X31"/>
    <mergeCell ref="Y30:Y31"/>
    <mergeCell ref="Q30:Q31"/>
    <mergeCell ref="R30:R31"/>
    <mergeCell ref="T30:T31"/>
    <mergeCell ref="U30:U31"/>
    <mergeCell ref="R28:R29"/>
    <mergeCell ref="S28:S29"/>
    <mergeCell ref="W28:W29"/>
    <mergeCell ref="X28:X29"/>
    <mergeCell ref="U28:U29"/>
    <mergeCell ref="V28:V29"/>
    <mergeCell ref="F28:F29"/>
    <mergeCell ref="I28:I29"/>
    <mergeCell ref="Y28:Y29"/>
    <mergeCell ref="A30:A31"/>
    <mergeCell ref="B30:B31"/>
    <mergeCell ref="C30:C31"/>
    <mergeCell ref="D30:D31"/>
    <mergeCell ref="F30:F31"/>
    <mergeCell ref="G30:G31"/>
    <mergeCell ref="I30:I31"/>
    <mergeCell ref="M26:M27"/>
    <mergeCell ref="N26:N27"/>
    <mergeCell ref="O26:O27"/>
    <mergeCell ref="P26:P27"/>
    <mergeCell ref="J28:J29"/>
    <mergeCell ref="K28:K29"/>
    <mergeCell ref="L28:L29"/>
    <mergeCell ref="M28:M29"/>
    <mergeCell ref="N28:N29"/>
    <mergeCell ref="O28:O29"/>
    <mergeCell ref="Y26:Y27"/>
    <mergeCell ref="Q26:Q27"/>
    <mergeCell ref="T26:T27"/>
    <mergeCell ref="U26:U27"/>
    <mergeCell ref="A28:A29"/>
    <mergeCell ref="B28:B29"/>
    <mergeCell ref="C28:C29"/>
    <mergeCell ref="D28:D29"/>
    <mergeCell ref="V26:V27"/>
    <mergeCell ref="W26:W27"/>
    <mergeCell ref="J26:J27"/>
    <mergeCell ref="K26:K27"/>
    <mergeCell ref="L26:L27"/>
    <mergeCell ref="W24:W25"/>
    <mergeCell ref="X24:X25"/>
    <mergeCell ref="V24:V25"/>
    <mergeCell ref="N24:N25"/>
    <mergeCell ref="O24:O25"/>
    <mergeCell ref="P24:P25"/>
    <mergeCell ref="X26:X27"/>
    <mergeCell ref="Y24:Y25"/>
    <mergeCell ref="A26:A27"/>
    <mergeCell ref="B26:B27"/>
    <mergeCell ref="C26:C27"/>
    <mergeCell ref="D26:D27"/>
    <mergeCell ref="F26:F27"/>
    <mergeCell ref="H26:H27"/>
    <mergeCell ref="T24:T25"/>
    <mergeCell ref="U24:U25"/>
    <mergeCell ref="I26:I27"/>
    <mergeCell ref="Q24:Q25"/>
    <mergeCell ref="J24:J25"/>
    <mergeCell ref="K24:K25"/>
    <mergeCell ref="L24:L25"/>
    <mergeCell ref="M24:M25"/>
    <mergeCell ref="F24:F25"/>
    <mergeCell ref="H24:H25"/>
    <mergeCell ref="I24:I25"/>
    <mergeCell ref="A24:A25"/>
    <mergeCell ref="B24:B25"/>
    <mergeCell ref="C24:C25"/>
    <mergeCell ref="D24:D25"/>
    <mergeCell ref="O22:O23"/>
    <mergeCell ref="I22:I23"/>
    <mergeCell ref="J22:J23"/>
    <mergeCell ref="K22:K23"/>
    <mergeCell ref="M22:M23"/>
    <mergeCell ref="P22:P23"/>
    <mergeCell ref="Q22:Q23"/>
    <mergeCell ref="X22:X23"/>
    <mergeCell ref="Y22:Y23"/>
    <mergeCell ref="R22:R23"/>
    <mergeCell ref="S22:S23"/>
    <mergeCell ref="T22:T23"/>
    <mergeCell ref="U22:U23"/>
    <mergeCell ref="V22:V23"/>
    <mergeCell ref="W22:W23"/>
    <mergeCell ref="W20:W21"/>
    <mergeCell ref="X20:X21"/>
    <mergeCell ref="U20:U21"/>
    <mergeCell ref="V20:V21"/>
    <mergeCell ref="O20:O21"/>
    <mergeCell ref="P20:P21"/>
    <mergeCell ref="Q20:Q21"/>
    <mergeCell ref="R20:R21"/>
    <mergeCell ref="Y20:Y21"/>
    <mergeCell ref="A22:A23"/>
    <mergeCell ref="B22:B23"/>
    <mergeCell ref="C22:C23"/>
    <mergeCell ref="D22:D23"/>
    <mergeCell ref="F22:F23"/>
    <mergeCell ref="G22:G23"/>
    <mergeCell ref="H22:H23"/>
    <mergeCell ref="S20:S21"/>
    <mergeCell ref="T20:T21"/>
    <mergeCell ref="J20:J21"/>
    <mergeCell ref="K20:K21"/>
    <mergeCell ref="M20:M21"/>
    <mergeCell ref="F20:F21"/>
    <mergeCell ref="G20:G21"/>
    <mergeCell ref="H20:H21"/>
    <mergeCell ref="I20:I21"/>
    <mergeCell ref="A20:A21"/>
    <mergeCell ref="B20:B21"/>
    <mergeCell ref="C20:C21"/>
    <mergeCell ref="D20:D21"/>
    <mergeCell ref="V15:V16"/>
    <mergeCell ref="W15:W16"/>
    <mergeCell ref="N15:N16"/>
    <mergeCell ref="O15:O16"/>
    <mergeCell ref="P15:P16"/>
    <mergeCell ref="Q15:Q16"/>
    <mergeCell ref="X15:X16"/>
    <mergeCell ref="Y15:Y16"/>
    <mergeCell ref="R15:R16"/>
    <mergeCell ref="S15:S16"/>
    <mergeCell ref="T15:T16"/>
    <mergeCell ref="U15:U16"/>
    <mergeCell ref="H15:H16"/>
    <mergeCell ref="R13:R14"/>
    <mergeCell ref="S13:S14"/>
    <mergeCell ref="I15:I16"/>
    <mergeCell ref="J15:J16"/>
    <mergeCell ref="L15:L16"/>
    <mergeCell ref="M15:M16"/>
    <mergeCell ref="L13:L14"/>
    <mergeCell ref="M13:M14"/>
    <mergeCell ref="N13:N14"/>
    <mergeCell ref="A15:A16"/>
    <mergeCell ref="B15:B16"/>
    <mergeCell ref="C15:C16"/>
    <mergeCell ref="D15:D16"/>
    <mergeCell ref="F15:F16"/>
    <mergeCell ref="G15:G16"/>
    <mergeCell ref="E11:E12"/>
    <mergeCell ref="W11:W12"/>
    <mergeCell ref="G13:G14"/>
    <mergeCell ref="H13:H14"/>
    <mergeCell ref="I13:I14"/>
    <mergeCell ref="J13:J14"/>
    <mergeCell ref="K13:K14"/>
    <mergeCell ref="W13:W14"/>
    <mergeCell ref="T13:T14"/>
    <mergeCell ref="O13:O14"/>
    <mergeCell ref="U10:U12"/>
    <mergeCell ref="V10:V12"/>
    <mergeCell ref="X10:X12"/>
    <mergeCell ref="Y10:Y12"/>
    <mergeCell ref="P13:P14"/>
    <mergeCell ref="Q13:Q14"/>
    <mergeCell ref="Y13:Y14"/>
    <mergeCell ref="X13:X14"/>
    <mergeCell ref="U13:U14"/>
    <mergeCell ref="U8:U9"/>
    <mergeCell ref="V8:V9"/>
    <mergeCell ref="M10:M12"/>
    <mergeCell ref="N10:N12"/>
    <mergeCell ref="O10:O12"/>
    <mergeCell ref="P10:P12"/>
    <mergeCell ref="Q10:Q12"/>
    <mergeCell ref="R10:R12"/>
    <mergeCell ref="S10:S12"/>
    <mergeCell ref="T10:T12"/>
    <mergeCell ref="Y8:Y9"/>
    <mergeCell ref="F10:F12"/>
    <mergeCell ref="G10:G12"/>
    <mergeCell ref="H10:H12"/>
    <mergeCell ref="I10:I12"/>
    <mergeCell ref="J10:J12"/>
    <mergeCell ref="K10:K12"/>
    <mergeCell ref="L10:L12"/>
    <mergeCell ref="W8:W9"/>
    <mergeCell ref="X8:X9"/>
    <mergeCell ref="L8:L9"/>
    <mergeCell ref="K5:O5"/>
    <mergeCell ref="P5:T5"/>
    <mergeCell ref="M8:M9"/>
    <mergeCell ref="T8:T9"/>
    <mergeCell ref="P8:P9"/>
    <mergeCell ref="Q8:Q9"/>
    <mergeCell ref="N8:N9"/>
    <mergeCell ref="O8:O9"/>
    <mergeCell ref="H8:H9"/>
    <mergeCell ref="A4:A6"/>
    <mergeCell ref="B4:B6"/>
    <mergeCell ref="I8:I9"/>
    <mergeCell ref="J8:J9"/>
    <mergeCell ref="K8:K9"/>
    <mergeCell ref="A8:A9"/>
    <mergeCell ref="B8:B9"/>
    <mergeCell ref="C8:C9"/>
    <mergeCell ref="D8:D9"/>
    <mergeCell ref="H40:H41"/>
    <mergeCell ref="F8:F9"/>
    <mergeCell ref="G8:G9"/>
    <mergeCell ref="C4:C6"/>
    <mergeCell ref="D4:D6"/>
    <mergeCell ref="O1:Y1"/>
    <mergeCell ref="K4:O4"/>
    <mergeCell ref="P4:T4"/>
    <mergeCell ref="U4:Y4"/>
    <mergeCell ref="E4:E6"/>
    <mergeCell ref="H44:H45"/>
    <mergeCell ref="G51:G56"/>
    <mergeCell ref="H28:H29"/>
    <mergeCell ref="H30:H31"/>
    <mergeCell ref="A2:Y2"/>
    <mergeCell ref="F4:J5"/>
    <mergeCell ref="U5:Y5"/>
    <mergeCell ref="H34:H35"/>
    <mergeCell ref="H36:H37"/>
    <mergeCell ref="H38:H39"/>
    <mergeCell ref="B10:B12"/>
    <mergeCell ref="A10:A12"/>
    <mergeCell ref="B13:B14"/>
    <mergeCell ref="C10:C12"/>
    <mergeCell ref="D10:D12"/>
    <mergeCell ref="D13:D14"/>
    <mergeCell ref="C13:C14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4">
      <selection activeCell="M12" sqref="M12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16.7109375" style="0" customWidth="1"/>
    <col min="4" max="4" width="13.140625" style="0" customWidth="1"/>
    <col min="5" max="5" width="23.7109375" style="0" customWidth="1"/>
  </cols>
  <sheetData>
    <row r="1" spans="1:10" ht="15.75">
      <c r="A1" s="55"/>
      <c r="J1" s="55" t="s">
        <v>145</v>
      </c>
    </row>
    <row r="2" spans="1:10" ht="15.75">
      <c r="A2" s="55"/>
      <c r="J2" s="55" t="s">
        <v>146</v>
      </c>
    </row>
    <row r="3" spans="1:10" ht="15.75">
      <c r="A3" s="55"/>
      <c r="J3" s="55" t="s">
        <v>147</v>
      </c>
    </row>
    <row r="4" spans="1:10" ht="15.75">
      <c r="A4" s="55"/>
      <c r="J4" s="55" t="s">
        <v>148</v>
      </c>
    </row>
    <row r="5" spans="1:10" ht="15.75">
      <c r="A5" s="55"/>
      <c r="J5" s="55" t="s">
        <v>149</v>
      </c>
    </row>
    <row r="6" spans="1:10" ht="15">
      <c r="A6" s="57"/>
      <c r="J6" s="57" t="s">
        <v>150</v>
      </c>
    </row>
    <row r="7" spans="1:10" ht="34.5" customHeight="1">
      <c r="A7" s="59"/>
      <c r="D7" s="223" t="s">
        <v>169</v>
      </c>
      <c r="E7" s="223"/>
      <c r="F7" s="223"/>
      <c r="G7" s="223"/>
      <c r="H7" s="223"/>
      <c r="I7" s="223"/>
      <c r="J7" s="223"/>
    </row>
    <row r="8" ht="15">
      <c r="A8" s="57"/>
    </row>
    <row r="9" ht="15.75">
      <c r="A9" s="60"/>
    </row>
    <row r="10" spans="1:10" ht="15.75">
      <c r="A10" s="207" t="s">
        <v>151</v>
      </c>
      <c r="B10" s="208"/>
      <c r="C10" s="208"/>
      <c r="D10" s="208"/>
      <c r="E10" s="208"/>
      <c r="F10" s="208"/>
      <c r="G10" s="208"/>
      <c r="H10" s="208"/>
      <c r="I10" s="208"/>
      <c r="J10" s="208"/>
    </row>
    <row r="11" ht="15.75" thickBot="1">
      <c r="A11" s="58"/>
    </row>
    <row r="12" spans="1:10" ht="16.5" thickBot="1">
      <c r="A12" s="215" t="s">
        <v>152</v>
      </c>
      <c r="B12" s="209" t="s">
        <v>153</v>
      </c>
      <c r="C12" s="211" t="s">
        <v>154</v>
      </c>
      <c r="D12" s="211" t="s">
        <v>155</v>
      </c>
      <c r="E12" s="217" t="s">
        <v>4</v>
      </c>
      <c r="F12" s="219" t="s">
        <v>164</v>
      </c>
      <c r="G12" s="220"/>
      <c r="H12" s="220"/>
      <c r="I12" s="220"/>
      <c r="J12" s="221"/>
    </row>
    <row r="13" spans="1:10" ht="16.5" thickBot="1">
      <c r="A13" s="216"/>
      <c r="B13" s="210"/>
      <c r="C13" s="212"/>
      <c r="D13" s="212"/>
      <c r="E13" s="218"/>
      <c r="F13" s="61">
        <v>2012</v>
      </c>
      <c r="G13" s="62">
        <v>2013</v>
      </c>
      <c r="H13" s="61">
        <v>2014</v>
      </c>
      <c r="I13" s="61">
        <v>2015</v>
      </c>
      <c r="J13" s="62">
        <v>2016</v>
      </c>
    </row>
    <row r="14" spans="1:10" ht="16.5" thickBot="1">
      <c r="A14" s="215">
        <v>1</v>
      </c>
      <c r="B14" s="209" t="s">
        <v>156</v>
      </c>
      <c r="C14" s="211" t="s">
        <v>157</v>
      </c>
      <c r="D14" s="222">
        <f>I14+I15</f>
        <v>3600</v>
      </c>
      <c r="E14" s="63" t="s">
        <v>11</v>
      </c>
      <c r="F14" s="209"/>
      <c r="G14" s="64"/>
      <c r="H14" s="69"/>
      <c r="I14" s="81">
        <v>1800</v>
      </c>
      <c r="J14" s="217"/>
    </row>
    <row r="15" spans="1:10" ht="16.5" thickBot="1">
      <c r="A15" s="216"/>
      <c r="B15" s="210"/>
      <c r="C15" s="212"/>
      <c r="D15" s="212"/>
      <c r="E15" s="62" t="s">
        <v>12</v>
      </c>
      <c r="F15" s="210"/>
      <c r="G15" s="61"/>
      <c r="H15" s="70"/>
      <c r="I15" s="82">
        <v>1800</v>
      </c>
      <c r="J15" s="218"/>
    </row>
    <row r="16" spans="1:10" ht="33.75" customHeight="1" thickBot="1">
      <c r="A16" s="209">
        <v>2</v>
      </c>
      <c r="B16" s="211" t="s">
        <v>158</v>
      </c>
      <c r="C16" s="65" t="s">
        <v>159</v>
      </c>
      <c r="D16" s="211">
        <f>I16+I17</f>
        <v>3700</v>
      </c>
      <c r="E16" s="63" t="s">
        <v>11</v>
      </c>
      <c r="F16" s="213"/>
      <c r="G16" s="211"/>
      <c r="H16" s="64"/>
      <c r="I16" s="81">
        <v>1850</v>
      </c>
      <c r="J16" s="217"/>
    </row>
    <row r="17" spans="1:10" ht="35.25" customHeight="1" thickBot="1">
      <c r="A17" s="210"/>
      <c r="B17" s="212"/>
      <c r="C17" s="61" t="s">
        <v>160</v>
      </c>
      <c r="D17" s="212"/>
      <c r="E17" s="61" t="s">
        <v>12</v>
      </c>
      <c r="F17" s="214"/>
      <c r="G17" s="212"/>
      <c r="H17" s="61"/>
      <c r="I17" s="82">
        <v>1850</v>
      </c>
      <c r="J17" s="218"/>
    </row>
    <row r="18" spans="1:10" ht="16.5" thickBot="1">
      <c r="A18" s="66"/>
      <c r="B18" s="67" t="s">
        <v>161</v>
      </c>
      <c r="C18" s="68"/>
      <c r="D18" s="68">
        <v>7300</v>
      </c>
      <c r="E18" s="68"/>
      <c r="F18" s="67" t="s">
        <v>26</v>
      </c>
      <c r="G18" s="68"/>
      <c r="H18" s="71"/>
      <c r="I18" s="67">
        <f>SUM(I14:I17)</f>
        <v>7300</v>
      </c>
      <c r="J18" s="67" t="s">
        <v>26</v>
      </c>
    </row>
    <row r="19" ht="15">
      <c r="A19" s="56"/>
    </row>
    <row r="20" ht="15">
      <c r="A20" s="56" t="s">
        <v>162</v>
      </c>
    </row>
    <row r="21" ht="15">
      <c r="A21" s="56" t="s">
        <v>163</v>
      </c>
    </row>
    <row r="22" ht="15">
      <c r="A22" s="56"/>
    </row>
  </sheetData>
  <sheetProtection/>
  <mergeCells count="20">
    <mergeCell ref="C14:C15"/>
    <mergeCell ref="D7:J7"/>
    <mergeCell ref="E12:E13"/>
    <mergeCell ref="F12:J12"/>
    <mergeCell ref="D14:D15"/>
    <mergeCell ref="D12:D13"/>
    <mergeCell ref="G16:G17"/>
    <mergeCell ref="J16:J17"/>
    <mergeCell ref="F14:F15"/>
    <mergeCell ref="J14:J15"/>
    <mergeCell ref="A10:J10"/>
    <mergeCell ref="A16:A17"/>
    <mergeCell ref="B16:B17"/>
    <mergeCell ref="D16:D17"/>
    <mergeCell ref="F16:F17"/>
    <mergeCell ref="A14:A15"/>
    <mergeCell ref="A12:A13"/>
    <mergeCell ref="B12:B13"/>
    <mergeCell ref="C12:C13"/>
    <mergeCell ref="B14:B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2014-04-09T13:26:46Z</cp:lastPrinted>
  <dcterms:created xsi:type="dcterms:W3CDTF">1996-10-08T23:32:33Z</dcterms:created>
  <dcterms:modified xsi:type="dcterms:W3CDTF">2014-04-09T13:27:40Z</dcterms:modified>
  <cp:category/>
  <cp:version/>
  <cp:contentType/>
  <cp:contentStatus/>
</cp:coreProperties>
</file>